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4"/>
  <workbookPr/>
  <mc:AlternateContent xmlns:mc="http://schemas.openxmlformats.org/markup-compatibility/2006">
    <mc:Choice Requires="x15">
      <x15ac:absPath xmlns:x15ac="http://schemas.microsoft.com/office/spreadsheetml/2010/11/ac" url="/Users/pat.fenton/FY2020-2021/FY21.Budget/"/>
    </mc:Choice>
  </mc:AlternateContent>
  <xr:revisionPtr revIDLastSave="0" documentId="13_ncr:1_{B150E493-FB25-C245-937D-31088590FD1A}" xr6:coauthVersionLast="36" xr6:coauthVersionMax="36" xr10:uidLastSave="{00000000-0000-0000-0000-000000000000}"/>
  <workbookProtection workbookAlgorithmName="SHA-512" workbookHashValue="lsD2FCZY6sLuGNxol3UuA2x7Fr4S6v/m497B7/i24pLjtAoyP6lvh3Edowr59pQAM1JDYxkptxjUwCQ89SC8sw==" workbookSaltValue="pHmDENXO6mHVV6U1dQNrwg==" workbookSpinCount="100000" lockStructure="1"/>
  <bookViews>
    <workbookView xWindow="4200" yWindow="460" windowWidth="27240" windowHeight="23340" xr2:uid="{40A78142-F504-B44A-8F8A-CA905B69D70E}"/>
  </bookViews>
  <sheets>
    <sheet name="General Instructions" sheetId="10" r:id="rId1"/>
    <sheet name="BUDGET2020-2021" sheetId="1" r:id="rId2"/>
    <sheet name="BudgetNotes" sheetId="7" r:id="rId3"/>
    <sheet name="Organization" sheetId="2" r:id="rId4"/>
    <sheet name="TOPS" sheetId="8" state="hidden" r:id="rId5"/>
    <sheet name="Account" sheetId="3" state="hidden" r:id="rId6"/>
    <sheet name="Responsibility" sheetId="4" state="hidden" r:id="rId7"/>
    <sheet name="PriorYR" sheetId="9" state="hidden" r:id="rId8"/>
  </sheets>
  <calcPr calcId="181029"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E47" i="1" l="1"/>
  <c r="E46" i="1"/>
  <c r="E45" i="1"/>
  <c r="E44" i="1"/>
  <c r="E43" i="1"/>
  <c r="E42" i="1"/>
  <c r="E41" i="1"/>
  <c r="E40" i="1"/>
  <c r="E39" i="1"/>
  <c r="E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 r="A47" i="1"/>
  <c r="A46" i="1"/>
  <c r="A45" i="1"/>
  <c r="A44" i="1"/>
  <c r="A43" i="1"/>
  <c r="A42" i="1"/>
  <c r="A41" i="1"/>
  <c r="A40" i="1"/>
  <c r="A39" i="1"/>
  <c r="A38" i="1"/>
  <c r="F15" i="1"/>
  <c r="F13" i="1"/>
  <c r="F12" i="1"/>
  <c r="B5" i="1"/>
  <c r="G5" i="1"/>
  <c r="B6" i="1"/>
  <c r="G6" i="1"/>
  <c r="B7" i="1"/>
  <c r="G7" i="1"/>
  <c r="B8" i="1"/>
  <c r="G8" i="1"/>
  <c r="B9" i="1"/>
  <c r="G9" i="1"/>
  <c r="B10" i="1"/>
  <c r="G10" i="1"/>
  <c r="B11" i="1"/>
  <c r="G11" i="1"/>
  <c r="B19" i="1"/>
  <c r="G19" i="1"/>
  <c r="B20" i="1"/>
  <c r="G20" i="1"/>
  <c r="B21" i="1"/>
  <c r="G21" i="1"/>
  <c r="B22" i="1"/>
  <c r="G22" i="1"/>
  <c r="B23" i="1"/>
  <c r="G23" i="1"/>
  <c r="B24" i="1"/>
  <c r="G24" i="1"/>
  <c r="B25" i="1"/>
  <c r="G25" i="1"/>
  <c r="B26" i="1"/>
  <c r="G26" i="1"/>
  <c r="B27" i="1"/>
  <c r="G27" i="1"/>
  <c r="B28" i="1"/>
  <c r="G28" i="1"/>
  <c r="B29" i="1"/>
  <c r="G29" i="1"/>
  <c r="B30" i="1"/>
  <c r="G30" i="1"/>
  <c r="B31" i="1"/>
  <c r="G31" i="1"/>
  <c r="B32" i="1"/>
  <c r="G32" i="1"/>
  <c r="B33" i="1"/>
  <c r="G33" i="1"/>
  <c r="B34" i="1"/>
  <c r="G34" i="1"/>
  <c r="B35" i="1"/>
  <c r="G35" i="1"/>
  <c r="B36" i="1"/>
  <c r="G36" i="1"/>
  <c r="B37" i="1"/>
  <c r="G37" i="1"/>
  <c r="G48" i="1"/>
  <c r="F5" i="1"/>
  <c r="F6" i="1"/>
  <c r="F7" i="1"/>
  <c r="F8" i="1"/>
  <c r="F9" i="1"/>
  <c r="F10" i="1"/>
  <c r="F11" i="1"/>
  <c r="F18" i="1"/>
  <c r="F17" i="1"/>
  <c r="F16" i="1"/>
  <c r="F14" i="1"/>
  <c r="H5" i="1"/>
  <c r="H6" i="1"/>
  <c r="H7" i="1"/>
  <c r="H8" i="1"/>
  <c r="H9" i="1"/>
  <c r="H10" i="1"/>
  <c r="H11" i="1"/>
  <c r="H19" i="1"/>
  <c r="H20" i="1"/>
  <c r="H21" i="1"/>
  <c r="H22" i="1"/>
  <c r="H23" i="1"/>
  <c r="H24" i="1"/>
  <c r="H25" i="1"/>
  <c r="H26" i="1"/>
  <c r="H27" i="1"/>
  <c r="H28" i="1"/>
  <c r="H29" i="1"/>
  <c r="H30" i="1"/>
  <c r="H31" i="1"/>
  <c r="H32" i="1"/>
  <c r="H33" i="1"/>
  <c r="H34" i="1"/>
  <c r="H35" i="1"/>
  <c r="H36" i="1"/>
  <c r="H37" i="1"/>
  <c r="H48" i="1"/>
  <c r="I5" i="1"/>
  <c r="I6" i="1"/>
  <c r="I7" i="1"/>
  <c r="I8" i="1"/>
  <c r="I9" i="1"/>
  <c r="I10" i="1"/>
  <c r="I11" i="1"/>
  <c r="I19" i="1"/>
  <c r="I20" i="1"/>
  <c r="I21" i="1"/>
  <c r="I22" i="1"/>
  <c r="I23" i="1"/>
  <c r="I24" i="1"/>
  <c r="I25" i="1"/>
  <c r="I26" i="1"/>
  <c r="I27" i="1"/>
  <c r="I28" i="1"/>
  <c r="I29" i="1"/>
  <c r="I30" i="1"/>
  <c r="I31" i="1"/>
  <c r="I32" i="1"/>
  <c r="I33" i="1"/>
  <c r="I34" i="1"/>
  <c r="I35" i="1"/>
  <c r="I36" i="1"/>
  <c r="I37" i="1"/>
  <c r="I48" i="1"/>
  <c r="J5" i="1"/>
  <c r="J6" i="1"/>
  <c r="J7" i="1"/>
  <c r="J8" i="1"/>
  <c r="J9" i="1"/>
  <c r="J10" i="1"/>
  <c r="J11" i="1"/>
  <c r="J19" i="1"/>
  <c r="J20" i="1"/>
  <c r="J21" i="1"/>
  <c r="J22" i="1"/>
  <c r="J23" i="1"/>
  <c r="J24" i="1"/>
  <c r="J25" i="1"/>
  <c r="J26" i="1"/>
  <c r="J27" i="1"/>
  <c r="J28" i="1"/>
  <c r="J29" i="1"/>
  <c r="J30" i="1"/>
  <c r="J31" i="1"/>
  <c r="J32" i="1"/>
  <c r="J33" i="1"/>
  <c r="J34" i="1"/>
  <c r="J35" i="1"/>
  <c r="J36" i="1"/>
  <c r="J37" i="1"/>
  <c r="J48" i="1"/>
  <c r="K5" i="1"/>
  <c r="K6" i="1"/>
  <c r="K7" i="1"/>
  <c r="K8" i="1"/>
  <c r="K9" i="1"/>
  <c r="K10" i="1"/>
  <c r="K11" i="1"/>
  <c r="K19" i="1"/>
  <c r="K20" i="1"/>
  <c r="K21" i="1"/>
  <c r="K22" i="1"/>
  <c r="K23" i="1"/>
  <c r="K24" i="1"/>
  <c r="K25" i="1"/>
  <c r="K26" i="1"/>
  <c r="K27" i="1"/>
  <c r="K28" i="1"/>
  <c r="K29" i="1"/>
  <c r="K30" i="1"/>
  <c r="K31" i="1"/>
  <c r="K32" i="1"/>
  <c r="K33" i="1"/>
  <c r="K34" i="1"/>
  <c r="K35" i="1"/>
  <c r="K36" i="1"/>
  <c r="K37" i="1"/>
  <c r="K48" i="1"/>
  <c r="L5" i="1"/>
  <c r="L6" i="1"/>
  <c r="L7" i="1"/>
  <c r="L8" i="1"/>
  <c r="L9" i="1"/>
  <c r="L10" i="1"/>
  <c r="L11" i="1"/>
  <c r="L19" i="1"/>
  <c r="L20" i="1"/>
  <c r="L21" i="1"/>
  <c r="L22" i="1"/>
  <c r="L23" i="1"/>
  <c r="L24" i="1"/>
  <c r="L25" i="1"/>
  <c r="L26" i="1"/>
  <c r="L27" i="1"/>
  <c r="L28" i="1"/>
  <c r="L29" i="1"/>
  <c r="L30" i="1"/>
  <c r="L31" i="1"/>
  <c r="L32" i="1"/>
  <c r="L33" i="1"/>
  <c r="L34" i="1"/>
  <c r="L35" i="1"/>
  <c r="L36" i="1"/>
  <c r="L37" i="1"/>
  <c r="L48" i="1"/>
  <c r="F37" i="1"/>
  <c r="F36" i="1"/>
  <c r="F35" i="1"/>
  <c r="F34" i="1"/>
  <c r="F33" i="1"/>
  <c r="F32" i="1"/>
  <c r="F31" i="1"/>
  <c r="F30" i="1"/>
  <c r="F29" i="1"/>
  <c r="F28" i="1"/>
  <c r="F27" i="1"/>
  <c r="F26" i="1"/>
  <c r="F25" i="1"/>
  <c r="F24" i="1"/>
  <c r="F23" i="1"/>
  <c r="F22" i="1"/>
  <c r="F21" i="1"/>
  <c r="F20" i="1"/>
  <c r="F19" i="1"/>
  <c r="F48" i="1"/>
  <c r="E1273" i="9"/>
  <c r="E1272" i="9"/>
  <c r="E1271" i="9"/>
  <c r="E1270" i="9"/>
  <c r="E1269" i="9"/>
  <c r="E1268" i="9"/>
  <c r="E1267" i="9"/>
  <c r="E1266" i="9"/>
  <c r="E1265" i="9"/>
  <c r="E1264" i="9"/>
  <c r="E1263" i="9"/>
  <c r="E1262" i="9"/>
  <c r="E1261" i="9"/>
  <c r="E1260" i="9"/>
  <c r="E1259" i="9"/>
  <c r="E1258" i="9"/>
  <c r="E1257" i="9"/>
  <c r="E1256" i="9"/>
  <c r="E1255" i="9"/>
  <c r="E1254" i="9"/>
  <c r="E1253" i="9"/>
  <c r="E1252" i="9"/>
  <c r="E1251" i="9"/>
  <c r="E1250" i="9"/>
  <c r="E1249" i="9"/>
  <c r="E1248" i="9"/>
  <c r="E1247" i="9"/>
  <c r="E1246" i="9"/>
  <c r="E1245" i="9"/>
  <c r="E1244" i="9"/>
  <c r="E1243" i="9"/>
  <c r="E1242" i="9"/>
  <c r="E1241" i="9"/>
  <c r="E1240" i="9"/>
  <c r="E1239" i="9"/>
  <c r="E1238" i="9"/>
  <c r="E1237" i="9"/>
  <c r="E1236" i="9"/>
  <c r="E1235" i="9"/>
  <c r="E1234" i="9"/>
  <c r="E1233" i="9"/>
  <c r="E1232" i="9"/>
  <c r="E1231" i="9"/>
  <c r="E1230" i="9"/>
  <c r="E1229" i="9"/>
  <c r="E1228" i="9"/>
  <c r="E1227" i="9"/>
  <c r="E1226" i="9"/>
  <c r="E1225" i="9"/>
  <c r="E1224" i="9"/>
  <c r="E1223" i="9"/>
  <c r="E1222" i="9"/>
  <c r="E1221" i="9"/>
  <c r="E1220" i="9"/>
  <c r="E1219" i="9"/>
  <c r="E1218" i="9"/>
  <c r="E1217" i="9"/>
  <c r="E1216" i="9"/>
  <c r="E1215" i="9"/>
  <c r="E1214" i="9"/>
  <c r="E1213" i="9"/>
  <c r="E1212" i="9"/>
  <c r="E1211" i="9"/>
  <c r="E1210" i="9"/>
  <c r="E1209" i="9"/>
  <c r="E1208" i="9"/>
  <c r="E1207" i="9"/>
  <c r="E1206" i="9"/>
  <c r="E1205" i="9"/>
  <c r="E1204" i="9"/>
  <c r="E1203" i="9"/>
  <c r="E1202" i="9"/>
  <c r="E1201" i="9"/>
  <c r="E1200" i="9"/>
  <c r="E1199" i="9"/>
  <c r="E1198" i="9"/>
  <c r="E1197" i="9"/>
  <c r="E1196" i="9"/>
  <c r="E1195" i="9"/>
  <c r="E1194" i="9"/>
  <c r="E1193" i="9"/>
  <c r="E1192" i="9"/>
  <c r="E1191" i="9"/>
  <c r="E1190" i="9"/>
  <c r="E1189" i="9"/>
  <c r="E1188" i="9"/>
  <c r="E1187" i="9"/>
  <c r="E1186" i="9"/>
  <c r="E1185" i="9"/>
  <c r="E1184" i="9"/>
  <c r="E1183" i="9"/>
  <c r="E1182" i="9"/>
  <c r="E1181" i="9"/>
  <c r="E1180" i="9"/>
  <c r="E1179" i="9"/>
  <c r="E1178" i="9"/>
  <c r="E1177" i="9"/>
  <c r="E1176" i="9"/>
  <c r="E1175" i="9"/>
  <c r="E1174" i="9"/>
  <c r="E1173" i="9"/>
  <c r="E1172" i="9"/>
  <c r="E1171" i="9"/>
  <c r="E1170" i="9"/>
  <c r="E1169" i="9"/>
  <c r="E1168" i="9"/>
  <c r="E1167" i="9"/>
  <c r="E1166" i="9"/>
  <c r="E1165" i="9"/>
  <c r="E1164" i="9"/>
  <c r="E1163" i="9"/>
  <c r="E1162" i="9"/>
  <c r="E1161" i="9"/>
  <c r="E1160" i="9"/>
  <c r="E1159" i="9"/>
  <c r="E1158" i="9"/>
  <c r="E1157" i="9"/>
  <c r="E1156" i="9"/>
  <c r="E1155" i="9"/>
  <c r="E1154" i="9"/>
  <c r="E1153" i="9"/>
  <c r="E1152" i="9"/>
  <c r="E1151" i="9"/>
  <c r="E1150" i="9"/>
  <c r="E1149" i="9"/>
  <c r="E1148" i="9"/>
  <c r="E1147" i="9"/>
  <c r="E1146" i="9"/>
  <c r="E1145" i="9"/>
  <c r="E1144" i="9"/>
  <c r="E1143" i="9"/>
  <c r="E1142" i="9"/>
  <c r="E1141" i="9"/>
  <c r="E1140" i="9"/>
  <c r="E1139" i="9"/>
  <c r="E1138" i="9"/>
  <c r="E1137" i="9"/>
  <c r="E1136" i="9"/>
  <c r="E1135" i="9"/>
  <c r="E1134" i="9"/>
  <c r="E1133" i="9"/>
  <c r="E1132" i="9"/>
  <c r="E1131" i="9"/>
  <c r="E1130" i="9"/>
  <c r="E1129" i="9"/>
  <c r="E1128" i="9"/>
  <c r="E1127" i="9"/>
  <c r="E1126" i="9"/>
  <c r="E1125" i="9"/>
  <c r="E1124" i="9"/>
  <c r="E1123" i="9"/>
  <c r="E1122" i="9"/>
  <c r="E1121" i="9"/>
  <c r="E1120" i="9"/>
  <c r="E1119" i="9"/>
  <c r="E1118" i="9"/>
  <c r="E1117" i="9"/>
  <c r="E1116" i="9"/>
  <c r="E1115" i="9"/>
  <c r="E1114" i="9"/>
  <c r="E1113" i="9"/>
  <c r="E1112" i="9"/>
  <c r="E1111" i="9"/>
  <c r="E1110" i="9"/>
  <c r="E1109" i="9"/>
  <c r="E1108" i="9"/>
  <c r="E1107" i="9"/>
  <c r="E1106" i="9"/>
  <c r="E1105" i="9"/>
  <c r="E1104" i="9"/>
  <c r="E1103" i="9"/>
  <c r="E1102" i="9"/>
  <c r="E1101" i="9"/>
  <c r="E1100" i="9"/>
  <c r="E1099" i="9"/>
  <c r="E1098" i="9"/>
  <c r="E1097" i="9"/>
  <c r="E1096" i="9"/>
  <c r="E1095" i="9"/>
  <c r="E1094" i="9"/>
  <c r="E1093" i="9"/>
  <c r="E1092" i="9"/>
  <c r="E1091" i="9"/>
  <c r="E1090" i="9"/>
  <c r="E1089" i="9"/>
  <c r="E1088" i="9"/>
  <c r="E1087" i="9"/>
  <c r="E1086" i="9"/>
  <c r="E1085" i="9"/>
  <c r="E1084" i="9"/>
  <c r="E1083" i="9"/>
  <c r="E1082" i="9"/>
  <c r="E1081" i="9"/>
  <c r="E1080" i="9"/>
  <c r="E1079" i="9"/>
  <c r="E1078" i="9"/>
  <c r="E1077" i="9"/>
  <c r="E1076" i="9"/>
  <c r="E1075" i="9"/>
  <c r="E1074" i="9"/>
  <c r="E1073" i="9"/>
  <c r="E1072" i="9"/>
  <c r="E1071" i="9"/>
  <c r="E1070" i="9"/>
  <c r="E1069" i="9"/>
  <c r="E1068" i="9"/>
  <c r="E1067" i="9"/>
  <c r="E1066" i="9"/>
  <c r="E1065" i="9"/>
  <c r="E1064" i="9"/>
  <c r="E1063" i="9"/>
  <c r="E1062" i="9"/>
  <c r="E1061" i="9"/>
  <c r="E1060" i="9"/>
  <c r="E1059" i="9"/>
  <c r="E1058" i="9"/>
  <c r="E1057" i="9"/>
  <c r="E1056" i="9"/>
  <c r="E1055" i="9"/>
  <c r="E1054" i="9"/>
  <c r="E1053" i="9"/>
  <c r="E1052" i="9"/>
  <c r="E1051" i="9"/>
  <c r="E1050" i="9"/>
  <c r="E1049" i="9"/>
  <c r="E1048" i="9"/>
  <c r="E1047" i="9"/>
  <c r="E1046" i="9"/>
  <c r="E1045" i="9"/>
  <c r="E1044" i="9"/>
  <c r="E1043" i="9"/>
  <c r="E1042" i="9"/>
  <c r="E1041" i="9"/>
  <c r="E1040" i="9"/>
  <c r="E1039" i="9"/>
  <c r="E1038" i="9"/>
  <c r="E1037" i="9"/>
  <c r="E1036" i="9"/>
  <c r="E1035" i="9"/>
  <c r="E1034" i="9"/>
  <c r="E1033" i="9"/>
  <c r="E1032" i="9"/>
  <c r="E1031" i="9"/>
  <c r="E1030" i="9"/>
  <c r="E1029" i="9"/>
  <c r="E1028" i="9"/>
  <c r="E1027" i="9"/>
  <c r="E1026" i="9"/>
  <c r="E1025" i="9"/>
  <c r="E1024" i="9"/>
  <c r="E1023" i="9"/>
  <c r="E1022" i="9"/>
  <c r="E1021" i="9"/>
  <c r="E1020" i="9"/>
  <c r="E1019" i="9"/>
  <c r="E1018" i="9"/>
  <c r="E1017" i="9"/>
  <c r="E1016" i="9"/>
  <c r="E1015" i="9"/>
  <c r="E1014" i="9"/>
  <c r="E1013" i="9"/>
  <c r="E1012" i="9"/>
  <c r="E1011" i="9"/>
  <c r="E1010" i="9"/>
  <c r="E1009" i="9"/>
  <c r="E1008" i="9"/>
  <c r="E1007" i="9"/>
  <c r="E1006" i="9"/>
  <c r="E1005" i="9"/>
  <c r="E1004" i="9"/>
  <c r="E1003" i="9"/>
  <c r="E1002" i="9"/>
  <c r="E1001" i="9"/>
  <c r="E1000" i="9"/>
  <c r="E999" i="9"/>
  <c r="E998" i="9"/>
  <c r="E997" i="9"/>
  <c r="E996" i="9"/>
  <c r="E995" i="9"/>
  <c r="E994" i="9"/>
  <c r="E993" i="9"/>
  <c r="E992" i="9"/>
  <c r="E991" i="9"/>
  <c r="E990" i="9"/>
  <c r="E989" i="9"/>
  <c r="E988" i="9"/>
  <c r="E987" i="9"/>
  <c r="E986" i="9"/>
  <c r="E985" i="9"/>
  <c r="E984" i="9"/>
  <c r="E983" i="9"/>
  <c r="E982" i="9"/>
  <c r="E981" i="9"/>
  <c r="E980" i="9"/>
  <c r="E979" i="9"/>
  <c r="E978" i="9"/>
  <c r="E977" i="9"/>
  <c r="E976" i="9"/>
  <c r="E975" i="9"/>
  <c r="E974" i="9"/>
  <c r="E973" i="9"/>
  <c r="E972" i="9"/>
  <c r="E971" i="9"/>
  <c r="E970" i="9"/>
  <c r="E969" i="9"/>
  <c r="E968" i="9"/>
  <c r="E967" i="9"/>
  <c r="E966" i="9"/>
  <c r="E965" i="9"/>
  <c r="E964" i="9"/>
  <c r="E963" i="9"/>
  <c r="E962" i="9"/>
  <c r="E961" i="9"/>
  <c r="E960" i="9"/>
  <c r="E959" i="9"/>
  <c r="E958" i="9"/>
  <c r="E957" i="9"/>
  <c r="E956" i="9"/>
  <c r="E955" i="9"/>
  <c r="E954" i="9"/>
  <c r="E953" i="9"/>
  <c r="E952" i="9"/>
  <c r="E951" i="9"/>
  <c r="E950" i="9"/>
  <c r="E949" i="9"/>
  <c r="E948" i="9"/>
  <c r="E947" i="9"/>
  <c r="E946" i="9"/>
  <c r="E945" i="9"/>
  <c r="E944" i="9"/>
  <c r="E943" i="9"/>
  <c r="E942" i="9"/>
  <c r="E941" i="9"/>
  <c r="E940" i="9"/>
  <c r="E939" i="9"/>
  <c r="E938" i="9"/>
  <c r="E937" i="9"/>
  <c r="E936" i="9"/>
  <c r="E935" i="9"/>
  <c r="E934" i="9"/>
  <c r="E933" i="9"/>
  <c r="E932" i="9"/>
  <c r="E931" i="9"/>
  <c r="E930" i="9"/>
  <c r="E929" i="9"/>
  <c r="E928" i="9"/>
  <c r="E927" i="9"/>
  <c r="E926" i="9"/>
  <c r="E925" i="9"/>
  <c r="E924" i="9"/>
  <c r="E923" i="9"/>
  <c r="E922" i="9"/>
  <c r="E921" i="9"/>
  <c r="E920" i="9"/>
  <c r="E919" i="9"/>
  <c r="E918" i="9"/>
  <c r="E917" i="9"/>
  <c r="E916" i="9"/>
  <c r="E915" i="9"/>
  <c r="E914" i="9"/>
  <c r="E913" i="9"/>
  <c r="E912" i="9"/>
  <c r="E911" i="9"/>
  <c r="E910" i="9"/>
  <c r="E909" i="9"/>
  <c r="E908" i="9"/>
  <c r="E907" i="9"/>
  <c r="E906" i="9"/>
  <c r="E905" i="9"/>
  <c r="E904" i="9"/>
  <c r="E903" i="9"/>
  <c r="E902" i="9"/>
  <c r="E901" i="9"/>
  <c r="E900" i="9"/>
  <c r="E899" i="9"/>
  <c r="E898" i="9"/>
  <c r="E897" i="9"/>
  <c r="E896" i="9"/>
  <c r="E895" i="9"/>
  <c r="E894" i="9"/>
  <c r="E893" i="9"/>
  <c r="E892" i="9"/>
  <c r="E891" i="9"/>
  <c r="E890" i="9"/>
  <c r="E889" i="9"/>
  <c r="E888" i="9"/>
  <c r="E887" i="9"/>
  <c r="E886" i="9"/>
  <c r="E885" i="9"/>
  <c r="E884" i="9"/>
  <c r="E883" i="9"/>
  <c r="E882" i="9"/>
  <c r="E881" i="9"/>
  <c r="E880" i="9"/>
  <c r="E879" i="9"/>
  <c r="E878" i="9"/>
  <c r="E877" i="9"/>
  <c r="E876" i="9"/>
  <c r="E875" i="9"/>
  <c r="E874" i="9"/>
  <c r="E873" i="9"/>
  <c r="E872" i="9"/>
  <c r="E871" i="9"/>
  <c r="E870" i="9"/>
  <c r="E869" i="9"/>
  <c r="E868" i="9"/>
  <c r="E867" i="9"/>
  <c r="E866" i="9"/>
  <c r="E865" i="9"/>
  <c r="E864" i="9"/>
  <c r="E863" i="9"/>
  <c r="E862" i="9"/>
  <c r="E861" i="9"/>
  <c r="E860" i="9"/>
  <c r="E859" i="9"/>
  <c r="E858" i="9"/>
  <c r="E857" i="9"/>
  <c r="E856" i="9"/>
  <c r="E855" i="9"/>
  <c r="E854" i="9"/>
  <c r="E853" i="9"/>
  <c r="E852" i="9"/>
  <c r="E851" i="9"/>
  <c r="E850" i="9"/>
  <c r="E849" i="9"/>
  <c r="E848" i="9"/>
  <c r="E847" i="9"/>
  <c r="E846" i="9"/>
  <c r="E845" i="9"/>
  <c r="E844" i="9"/>
  <c r="E843" i="9"/>
  <c r="E842" i="9"/>
  <c r="E841" i="9"/>
  <c r="E840" i="9"/>
  <c r="E839" i="9"/>
  <c r="E838" i="9"/>
  <c r="E837" i="9"/>
  <c r="E836" i="9"/>
  <c r="E835" i="9"/>
  <c r="E834" i="9"/>
  <c r="E833" i="9"/>
  <c r="E832" i="9"/>
  <c r="E831" i="9"/>
  <c r="E830" i="9"/>
  <c r="E829" i="9"/>
  <c r="E828" i="9"/>
  <c r="E827" i="9"/>
  <c r="E826" i="9"/>
  <c r="E825" i="9"/>
  <c r="E824" i="9"/>
  <c r="E823" i="9"/>
  <c r="E822" i="9"/>
  <c r="E821" i="9"/>
  <c r="E820" i="9"/>
  <c r="E819" i="9"/>
  <c r="E818" i="9"/>
  <c r="E817" i="9"/>
  <c r="E816" i="9"/>
  <c r="E815" i="9"/>
  <c r="E814" i="9"/>
  <c r="E813" i="9"/>
  <c r="E812" i="9"/>
  <c r="E811" i="9"/>
  <c r="E810" i="9"/>
  <c r="E809" i="9"/>
  <c r="E808" i="9"/>
  <c r="E807" i="9"/>
  <c r="E806" i="9"/>
  <c r="E805" i="9"/>
  <c r="E804" i="9"/>
  <c r="E803" i="9"/>
  <c r="E802" i="9"/>
  <c r="E801" i="9"/>
  <c r="E800" i="9"/>
  <c r="E799" i="9"/>
  <c r="E798" i="9"/>
  <c r="E797" i="9"/>
  <c r="E796" i="9"/>
  <c r="E795" i="9"/>
  <c r="E794" i="9"/>
  <c r="E793" i="9"/>
  <c r="E792" i="9"/>
  <c r="E791" i="9"/>
  <c r="E790" i="9"/>
  <c r="E789" i="9"/>
  <c r="E788" i="9"/>
  <c r="E787" i="9"/>
  <c r="E786" i="9"/>
  <c r="E785" i="9"/>
  <c r="E784" i="9"/>
  <c r="E783" i="9"/>
  <c r="E782" i="9"/>
  <c r="E781" i="9"/>
  <c r="E780" i="9"/>
  <c r="E779" i="9"/>
  <c r="E778" i="9"/>
  <c r="E777" i="9"/>
  <c r="E776" i="9"/>
  <c r="E775" i="9"/>
  <c r="E774" i="9"/>
  <c r="E773" i="9"/>
  <c r="E772" i="9"/>
  <c r="E771" i="9"/>
  <c r="E770" i="9"/>
  <c r="E769" i="9"/>
  <c r="E768" i="9"/>
  <c r="E767" i="9"/>
  <c r="E766" i="9"/>
  <c r="E765" i="9"/>
  <c r="E764" i="9"/>
  <c r="E763" i="9"/>
  <c r="E762" i="9"/>
  <c r="E761" i="9"/>
  <c r="E760" i="9"/>
  <c r="E759" i="9"/>
  <c r="E758" i="9"/>
  <c r="E757" i="9"/>
  <c r="E756" i="9"/>
  <c r="E755" i="9"/>
  <c r="E754" i="9"/>
  <c r="E753" i="9"/>
  <c r="E752" i="9"/>
  <c r="E751" i="9"/>
  <c r="E750" i="9"/>
  <c r="E749" i="9"/>
  <c r="E748" i="9"/>
  <c r="E747" i="9"/>
  <c r="E746" i="9"/>
  <c r="E745" i="9"/>
  <c r="E744" i="9"/>
  <c r="E743" i="9"/>
  <c r="E742" i="9"/>
  <c r="E741" i="9"/>
  <c r="E740" i="9"/>
  <c r="E739" i="9"/>
  <c r="E738" i="9"/>
  <c r="E737" i="9"/>
  <c r="E736" i="9"/>
  <c r="E735" i="9"/>
  <c r="E734" i="9"/>
  <c r="E733" i="9"/>
  <c r="E732" i="9"/>
  <c r="E731" i="9"/>
  <c r="E730" i="9"/>
  <c r="E729" i="9"/>
  <c r="E728" i="9"/>
  <c r="E727" i="9"/>
  <c r="E726" i="9"/>
  <c r="E725" i="9"/>
  <c r="E724" i="9"/>
  <c r="E723" i="9"/>
  <c r="E722" i="9"/>
  <c r="E721" i="9"/>
  <c r="E720" i="9"/>
  <c r="E719" i="9"/>
  <c r="E718" i="9"/>
  <c r="E717" i="9"/>
  <c r="E716" i="9"/>
  <c r="E715" i="9"/>
  <c r="E714" i="9"/>
  <c r="E713" i="9"/>
  <c r="E712" i="9"/>
  <c r="E711" i="9"/>
  <c r="E710" i="9"/>
  <c r="E709" i="9"/>
  <c r="E708" i="9"/>
  <c r="E707" i="9"/>
  <c r="E706" i="9"/>
  <c r="E705" i="9"/>
  <c r="E704" i="9"/>
  <c r="E703" i="9"/>
  <c r="E702" i="9"/>
  <c r="E701" i="9"/>
  <c r="E700" i="9"/>
  <c r="E699" i="9"/>
  <c r="E698" i="9"/>
  <c r="E697" i="9"/>
  <c r="E696" i="9"/>
  <c r="E695" i="9"/>
  <c r="E694" i="9"/>
  <c r="E693" i="9"/>
  <c r="E692" i="9"/>
  <c r="E691" i="9"/>
  <c r="E690" i="9"/>
  <c r="E689" i="9"/>
  <c r="E688" i="9"/>
  <c r="E687" i="9"/>
  <c r="E686" i="9"/>
  <c r="E685" i="9"/>
  <c r="E684" i="9"/>
  <c r="E683" i="9"/>
  <c r="E682" i="9"/>
  <c r="E681" i="9"/>
  <c r="E680" i="9"/>
  <c r="E679" i="9"/>
  <c r="E678" i="9"/>
  <c r="E677" i="9"/>
  <c r="E676" i="9"/>
  <c r="E675" i="9"/>
  <c r="E674" i="9"/>
  <c r="E673" i="9"/>
  <c r="E672" i="9"/>
  <c r="E671" i="9"/>
  <c r="E670" i="9"/>
  <c r="E669" i="9"/>
  <c r="E668" i="9"/>
  <c r="E667" i="9"/>
  <c r="E666" i="9"/>
  <c r="E665" i="9"/>
  <c r="E664" i="9"/>
  <c r="E663" i="9"/>
  <c r="E662" i="9"/>
  <c r="E661" i="9"/>
  <c r="E660" i="9"/>
  <c r="E659" i="9"/>
  <c r="E658" i="9"/>
  <c r="E657" i="9"/>
  <c r="E656" i="9"/>
  <c r="E655" i="9"/>
  <c r="E654" i="9"/>
  <c r="E653" i="9"/>
  <c r="E652" i="9"/>
  <c r="E651" i="9"/>
  <c r="E650" i="9"/>
  <c r="E649" i="9"/>
  <c r="E648" i="9"/>
  <c r="E647" i="9"/>
  <c r="E646" i="9"/>
  <c r="E645" i="9"/>
  <c r="E644" i="9"/>
  <c r="E643" i="9"/>
  <c r="E642" i="9"/>
  <c r="E641" i="9"/>
  <c r="E640" i="9"/>
  <c r="E639" i="9"/>
  <c r="E638" i="9"/>
  <c r="E637" i="9"/>
  <c r="E636" i="9"/>
  <c r="E635" i="9"/>
  <c r="E634" i="9"/>
  <c r="E633" i="9"/>
  <c r="E632" i="9"/>
  <c r="E631" i="9"/>
  <c r="E630" i="9"/>
  <c r="E629" i="9"/>
  <c r="E628" i="9"/>
  <c r="E627" i="9"/>
  <c r="E626" i="9"/>
  <c r="E625" i="9"/>
  <c r="E624" i="9"/>
  <c r="E623" i="9"/>
  <c r="E622" i="9"/>
  <c r="E621" i="9"/>
  <c r="E620" i="9"/>
  <c r="E619" i="9"/>
  <c r="E618" i="9"/>
  <c r="E617" i="9"/>
  <c r="E616" i="9"/>
  <c r="E615" i="9"/>
  <c r="E614" i="9"/>
  <c r="E613" i="9"/>
  <c r="E612" i="9"/>
  <c r="E611" i="9"/>
  <c r="E610" i="9"/>
  <c r="E609" i="9"/>
  <c r="E608" i="9"/>
  <c r="E607" i="9"/>
  <c r="E606" i="9"/>
  <c r="E605" i="9"/>
  <c r="E604" i="9"/>
  <c r="E603" i="9"/>
  <c r="E602" i="9"/>
  <c r="E601" i="9"/>
  <c r="E600" i="9"/>
  <c r="E599" i="9"/>
  <c r="E598" i="9"/>
  <c r="E597" i="9"/>
  <c r="E596" i="9"/>
  <c r="E595" i="9"/>
  <c r="E594" i="9"/>
  <c r="E593" i="9"/>
  <c r="E592" i="9"/>
  <c r="E591" i="9"/>
  <c r="E590" i="9"/>
  <c r="E589" i="9"/>
  <c r="E588" i="9"/>
  <c r="E587" i="9"/>
  <c r="E586" i="9"/>
  <c r="E585" i="9"/>
  <c r="E584" i="9"/>
  <c r="E583" i="9"/>
  <c r="E582" i="9"/>
  <c r="E581" i="9"/>
  <c r="E580" i="9"/>
  <c r="E579" i="9"/>
  <c r="E578" i="9"/>
  <c r="E577" i="9"/>
  <c r="E576" i="9"/>
  <c r="E575" i="9"/>
  <c r="E574" i="9"/>
  <c r="E573" i="9"/>
  <c r="E572" i="9"/>
  <c r="E571" i="9"/>
  <c r="E570" i="9"/>
  <c r="E569" i="9"/>
  <c r="E568" i="9"/>
  <c r="E567" i="9"/>
  <c r="E566" i="9"/>
  <c r="E565" i="9"/>
  <c r="E564" i="9"/>
  <c r="E563" i="9"/>
  <c r="E562" i="9"/>
  <c r="E561" i="9"/>
  <c r="E560" i="9"/>
  <c r="E559" i="9"/>
  <c r="E558" i="9"/>
  <c r="E557" i="9"/>
  <c r="E556" i="9"/>
  <c r="E555" i="9"/>
  <c r="E554" i="9"/>
  <c r="E553" i="9"/>
  <c r="E552" i="9"/>
  <c r="E551" i="9"/>
  <c r="E550" i="9"/>
  <c r="E549" i="9"/>
  <c r="E548" i="9"/>
  <c r="E547" i="9"/>
  <c r="E546" i="9"/>
  <c r="E545" i="9"/>
  <c r="E544" i="9"/>
  <c r="E543" i="9"/>
  <c r="E542" i="9"/>
  <c r="E541" i="9"/>
  <c r="E540" i="9"/>
  <c r="E539" i="9"/>
  <c r="E538" i="9"/>
  <c r="E537" i="9"/>
  <c r="E536" i="9"/>
  <c r="E535" i="9"/>
  <c r="E534" i="9"/>
  <c r="E533" i="9"/>
  <c r="E532" i="9"/>
  <c r="E531" i="9"/>
  <c r="E530" i="9"/>
  <c r="E529" i="9"/>
  <c r="E528" i="9"/>
  <c r="E527" i="9"/>
  <c r="E526" i="9"/>
  <c r="E525" i="9"/>
  <c r="E524" i="9"/>
  <c r="E523" i="9"/>
  <c r="E522" i="9"/>
  <c r="E521" i="9"/>
  <c r="E520" i="9"/>
  <c r="E519" i="9"/>
  <c r="E518" i="9"/>
  <c r="E517" i="9"/>
  <c r="E516" i="9"/>
  <c r="E515" i="9"/>
  <c r="E514" i="9"/>
  <c r="E513" i="9"/>
  <c r="E512" i="9"/>
  <c r="E511" i="9"/>
  <c r="E510" i="9"/>
  <c r="E509" i="9"/>
  <c r="E508" i="9"/>
  <c r="E507" i="9"/>
  <c r="E506" i="9"/>
  <c r="E505" i="9"/>
  <c r="E504" i="9"/>
  <c r="E503" i="9"/>
  <c r="E502" i="9"/>
  <c r="E501" i="9"/>
  <c r="E500" i="9"/>
  <c r="E499" i="9"/>
  <c r="E498" i="9"/>
  <c r="E497" i="9"/>
  <c r="E496" i="9"/>
  <c r="E495" i="9"/>
  <c r="E494" i="9"/>
  <c r="E493" i="9"/>
  <c r="E492" i="9"/>
  <c r="E491" i="9"/>
  <c r="E490" i="9"/>
  <c r="E489" i="9"/>
  <c r="E488" i="9"/>
  <c r="E487" i="9"/>
  <c r="E486" i="9"/>
  <c r="E485" i="9"/>
  <c r="E484" i="9"/>
  <c r="E483" i="9"/>
  <c r="E482" i="9"/>
  <c r="E481" i="9"/>
  <c r="E480" i="9"/>
  <c r="E479" i="9"/>
  <c r="E478" i="9"/>
  <c r="E477" i="9"/>
  <c r="E476" i="9"/>
  <c r="E475" i="9"/>
  <c r="E474" i="9"/>
  <c r="E473" i="9"/>
  <c r="E472" i="9"/>
  <c r="E471" i="9"/>
  <c r="E470" i="9"/>
  <c r="E469" i="9"/>
  <c r="E468" i="9"/>
  <c r="E467" i="9"/>
  <c r="E466" i="9"/>
  <c r="E465" i="9"/>
  <c r="E464" i="9"/>
  <c r="E463" i="9"/>
  <c r="E462" i="9"/>
  <c r="E461" i="9"/>
  <c r="E460" i="9"/>
  <c r="E459" i="9"/>
  <c r="E458" i="9"/>
  <c r="E457" i="9"/>
  <c r="E456" i="9"/>
  <c r="E455" i="9"/>
  <c r="E454" i="9"/>
  <c r="E453" i="9"/>
  <c r="E452" i="9"/>
  <c r="E451" i="9"/>
  <c r="E450" i="9"/>
  <c r="E449" i="9"/>
  <c r="E448" i="9"/>
  <c r="E447" i="9"/>
  <c r="E446" i="9"/>
  <c r="E445" i="9"/>
  <c r="E444" i="9"/>
  <c r="E443" i="9"/>
  <c r="E442" i="9"/>
  <c r="E441" i="9"/>
  <c r="E440" i="9"/>
  <c r="E439" i="9"/>
  <c r="E438" i="9"/>
  <c r="E437" i="9"/>
  <c r="E436" i="9"/>
  <c r="E435" i="9"/>
  <c r="E434" i="9"/>
  <c r="E433" i="9"/>
  <c r="E432" i="9"/>
  <c r="E431" i="9"/>
  <c r="E430" i="9"/>
  <c r="E429" i="9"/>
  <c r="E428" i="9"/>
  <c r="E427" i="9"/>
  <c r="E426" i="9"/>
  <c r="E425" i="9"/>
  <c r="E424" i="9"/>
  <c r="E423" i="9"/>
  <c r="E422" i="9"/>
  <c r="E421" i="9"/>
  <c r="E420" i="9"/>
  <c r="E419" i="9"/>
  <c r="E418" i="9"/>
  <c r="E417" i="9"/>
  <c r="E416" i="9"/>
  <c r="E415" i="9"/>
  <c r="E414" i="9"/>
  <c r="E413" i="9"/>
  <c r="E412" i="9"/>
  <c r="E411" i="9"/>
  <c r="E410" i="9"/>
  <c r="E409" i="9"/>
  <c r="E408" i="9"/>
  <c r="E407" i="9"/>
  <c r="E406" i="9"/>
  <c r="E405" i="9"/>
  <c r="E404" i="9"/>
  <c r="E403" i="9"/>
  <c r="E402" i="9"/>
  <c r="E401" i="9"/>
  <c r="E400" i="9"/>
  <c r="E399" i="9"/>
  <c r="E398" i="9"/>
  <c r="E397" i="9"/>
  <c r="E396" i="9"/>
  <c r="E395" i="9"/>
  <c r="E394" i="9"/>
  <c r="E393" i="9"/>
  <c r="E392" i="9"/>
  <c r="E391" i="9"/>
  <c r="E390" i="9"/>
  <c r="E389" i="9"/>
  <c r="E388" i="9"/>
  <c r="E387" i="9"/>
  <c r="E386" i="9"/>
  <c r="E385" i="9"/>
  <c r="E384" i="9"/>
  <c r="E383" i="9"/>
  <c r="E382" i="9"/>
  <c r="E381" i="9"/>
  <c r="E380" i="9"/>
  <c r="E379" i="9"/>
  <c r="E378" i="9"/>
  <c r="E377" i="9"/>
  <c r="E376" i="9"/>
  <c r="E375" i="9"/>
  <c r="E374" i="9"/>
  <c r="E373" i="9"/>
  <c r="E372" i="9"/>
  <c r="E371" i="9"/>
  <c r="E370" i="9"/>
  <c r="E369" i="9"/>
  <c r="E368" i="9"/>
  <c r="E367" i="9"/>
  <c r="E366" i="9"/>
  <c r="E365" i="9"/>
  <c r="E364" i="9"/>
  <c r="E363" i="9"/>
  <c r="E362" i="9"/>
  <c r="E361" i="9"/>
  <c r="E360" i="9"/>
  <c r="E359" i="9"/>
  <c r="E358" i="9"/>
  <c r="E357" i="9"/>
  <c r="E356" i="9"/>
  <c r="E355" i="9"/>
  <c r="E354" i="9"/>
  <c r="E353" i="9"/>
  <c r="E352" i="9"/>
  <c r="E351" i="9"/>
  <c r="E350" i="9"/>
  <c r="E349" i="9"/>
  <c r="E348" i="9"/>
  <c r="E347" i="9"/>
  <c r="E346" i="9"/>
  <c r="E345" i="9"/>
  <c r="E344" i="9"/>
  <c r="E343" i="9"/>
  <c r="E342" i="9"/>
  <c r="E341" i="9"/>
  <c r="E340" i="9"/>
  <c r="E339" i="9"/>
  <c r="E338" i="9"/>
  <c r="E337" i="9"/>
  <c r="E336" i="9"/>
  <c r="E335" i="9"/>
  <c r="E334" i="9"/>
  <c r="E333" i="9"/>
  <c r="E332" i="9"/>
  <c r="E331" i="9"/>
  <c r="E330" i="9"/>
  <c r="E329" i="9"/>
  <c r="E328" i="9"/>
  <c r="E327" i="9"/>
  <c r="E326" i="9"/>
  <c r="E325" i="9"/>
  <c r="E324" i="9"/>
  <c r="E323" i="9"/>
  <c r="E322" i="9"/>
  <c r="E321" i="9"/>
  <c r="E320" i="9"/>
  <c r="E319" i="9"/>
  <c r="E318" i="9"/>
  <c r="E317" i="9"/>
  <c r="E316" i="9"/>
  <c r="E315" i="9"/>
  <c r="E314" i="9"/>
  <c r="E313" i="9"/>
  <c r="E312" i="9"/>
  <c r="E311" i="9"/>
  <c r="E310" i="9"/>
  <c r="E309" i="9"/>
  <c r="E308" i="9"/>
  <c r="E307" i="9"/>
  <c r="E306" i="9"/>
  <c r="E305" i="9"/>
  <c r="E304" i="9"/>
  <c r="E303" i="9"/>
  <c r="E302" i="9"/>
  <c r="E301" i="9"/>
  <c r="E300" i="9"/>
  <c r="E299" i="9"/>
  <c r="E298" i="9"/>
  <c r="E297" i="9"/>
  <c r="E296" i="9"/>
  <c r="E295" i="9"/>
  <c r="E294" i="9"/>
  <c r="E293" i="9"/>
  <c r="E292" i="9"/>
  <c r="E291" i="9"/>
  <c r="E290" i="9"/>
  <c r="E289" i="9"/>
  <c r="E288" i="9"/>
  <c r="E287" i="9"/>
  <c r="E286" i="9"/>
  <c r="E285" i="9"/>
  <c r="E284" i="9"/>
  <c r="E283" i="9"/>
  <c r="E282" i="9"/>
  <c r="E281" i="9"/>
  <c r="E280" i="9"/>
  <c r="E279" i="9"/>
  <c r="E278" i="9"/>
  <c r="E277" i="9"/>
  <c r="E276" i="9"/>
  <c r="E275" i="9"/>
  <c r="E274" i="9"/>
  <c r="E273" i="9"/>
  <c r="E272" i="9"/>
  <c r="E271" i="9"/>
  <c r="E270" i="9"/>
  <c r="E269" i="9"/>
  <c r="E268" i="9"/>
  <c r="E267" i="9"/>
  <c r="E266" i="9"/>
  <c r="E265" i="9"/>
  <c r="E264" i="9"/>
  <c r="E263" i="9"/>
  <c r="E262" i="9"/>
  <c r="E261" i="9"/>
  <c r="E260" i="9"/>
  <c r="E259" i="9"/>
  <c r="E258" i="9"/>
  <c r="E257" i="9"/>
  <c r="E256" i="9"/>
  <c r="E255" i="9"/>
  <c r="E254" i="9"/>
  <c r="E253" i="9"/>
  <c r="E252" i="9"/>
  <c r="E251" i="9"/>
  <c r="E250" i="9"/>
  <c r="E249" i="9"/>
  <c r="E248" i="9"/>
  <c r="E247" i="9"/>
  <c r="E246" i="9"/>
  <c r="E245" i="9"/>
  <c r="E244" i="9"/>
  <c r="E243" i="9"/>
  <c r="E242" i="9"/>
  <c r="E241" i="9"/>
  <c r="E240" i="9"/>
  <c r="E239" i="9"/>
  <c r="E238" i="9"/>
  <c r="E237" i="9"/>
  <c r="E236" i="9"/>
  <c r="E235" i="9"/>
  <c r="E234" i="9"/>
  <c r="E233" i="9"/>
  <c r="E232" i="9"/>
  <c r="E231" i="9"/>
  <c r="E230" i="9"/>
  <c r="E229" i="9"/>
  <c r="E228" i="9"/>
  <c r="E227" i="9"/>
  <c r="E226" i="9"/>
  <c r="E225" i="9"/>
  <c r="E224" i="9"/>
  <c r="E223" i="9"/>
  <c r="E222" i="9"/>
  <c r="E221" i="9"/>
  <c r="E220" i="9"/>
  <c r="E219" i="9"/>
  <c r="E218" i="9"/>
  <c r="E217" i="9"/>
  <c r="E216" i="9"/>
  <c r="E215" i="9"/>
  <c r="E214" i="9"/>
  <c r="E213" i="9"/>
  <c r="E212" i="9"/>
  <c r="E211" i="9"/>
  <c r="E210" i="9"/>
  <c r="E209" i="9"/>
  <c r="E208" i="9"/>
  <c r="E207" i="9"/>
  <c r="E206" i="9"/>
  <c r="E205" i="9"/>
  <c r="E204" i="9"/>
  <c r="E203" i="9"/>
  <c r="E202" i="9"/>
  <c r="E201" i="9"/>
  <c r="E200" i="9"/>
  <c r="E199" i="9"/>
  <c r="E198" i="9"/>
  <c r="E197" i="9"/>
  <c r="E196" i="9"/>
  <c r="E195" i="9"/>
  <c r="E194" i="9"/>
  <c r="E193" i="9"/>
  <c r="E192" i="9"/>
  <c r="E191" i="9"/>
  <c r="E190" i="9"/>
  <c r="E189" i="9"/>
  <c r="E188" i="9"/>
  <c r="E187" i="9"/>
  <c r="E186" i="9"/>
  <c r="E185" i="9"/>
  <c r="E184" i="9"/>
  <c r="E183" i="9"/>
  <c r="E182" i="9"/>
  <c r="E181" i="9"/>
  <c r="E180" i="9"/>
  <c r="E179" i="9"/>
  <c r="E178" i="9"/>
  <c r="E177" i="9"/>
  <c r="E176" i="9"/>
  <c r="E175" i="9"/>
  <c r="E174" i="9"/>
  <c r="E173" i="9"/>
  <c r="E172" i="9"/>
  <c r="E171" i="9"/>
  <c r="E170" i="9"/>
  <c r="E169" i="9"/>
  <c r="E168" i="9"/>
  <c r="E167" i="9"/>
  <c r="E166" i="9"/>
  <c r="E165" i="9"/>
  <c r="E164" i="9"/>
  <c r="E163" i="9"/>
  <c r="E162" i="9"/>
  <c r="E161" i="9"/>
  <c r="E160" i="9"/>
  <c r="E159" i="9"/>
  <c r="E158" i="9"/>
  <c r="E157" i="9"/>
  <c r="E156" i="9"/>
  <c r="E155" i="9"/>
  <c r="E154" i="9"/>
  <c r="E153" i="9"/>
  <c r="E152" i="9"/>
  <c r="E151" i="9"/>
  <c r="E150" i="9"/>
  <c r="E149" i="9"/>
  <c r="E148" i="9"/>
  <c r="E147" i="9"/>
  <c r="E146" i="9"/>
  <c r="E145" i="9"/>
  <c r="E144" i="9"/>
  <c r="E143" i="9"/>
  <c r="E142" i="9"/>
  <c r="E141" i="9"/>
  <c r="E140" i="9"/>
  <c r="E139" i="9"/>
  <c r="E138" i="9"/>
  <c r="E137" i="9"/>
  <c r="E136" i="9"/>
  <c r="E135" i="9"/>
  <c r="E134" i="9"/>
  <c r="E133" i="9"/>
  <c r="E132" i="9"/>
  <c r="E131" i="9"/>
  <c r="E130" i="9"/>
  <c r="E129" i="9"/>
  <c r="E128" i="9"/>
  <c r="E127" i="9"/>
  <c r="E126" i="9"/>
  <c r="E125" i="9"/>
  <c r="E124" i="9"/>
  <c r="E123" i="9"/>
  <c r="E122" i="9"/>
  <c r="E121" i="9"/>
  <c r="E120" i="9"/>
  <c r="E119" i="9"/>
  <c r="E118" i="9"/>
  <c r="E117" i="9"/>
  <c r="E116" i="9"/>
  <c r="E115" i="9"/>
  <c r="E114" i="9"/>
  <c r="E113" i="9"/>
  <c r="E112" i="9"/>
  <c r="E111" i="9"/>
  <c r="E110" i="9"/>
  <c r="E109" i="9"/>
  <c r="E108" i="9"/>
  <c r="E107" i="9"/>
  <c r="E106" i="9"/>
  <c r="E105" i="9"/>
  <c r="E104" i="9"/>
  <c r="E103" i="9"/>
  <c r="E102" i="9"/>
  <c r="E101" i="9"/>
  <c r="E100" i="9"/>
  <c r="E99" i="9"/>
  <c r="E98" i="9"/>
  <c r="E97" i="9"/>
  <c r="E96" i="9"/>
  <c r="E95" i="9"/>
  <c r="E94" i="9"/>
  <c r="E93" i="9"/>
  <c r="E92" i="9"/>
  <c r="E91" i="9"/>
  <c r="E90" i="9"/>
  <c r="E89" i="9"/>
  <c r="E88" i="9"/>
  <c r="E87" i="9"/>
  <c r="E86" i="9"/>
  <c r="E85" i="9"/>
  <c r="E84" i="9"/>
  <c r="E83" i="9"/>
  <c r="E82" i="9"/>
  <c r="E81" i="9"/>
  <c r="E80" i="9"/>
  <c r="E79" i="9"/>
  <c r="E78" i="9"/>
  <c r="E77" i="9"/>
  <c r="E76" i="9"/>
  <c r="E75" i="9"/>
  <c r="E74" i="9"/>
  <c r="E73" i="9"/>
  <c r="E72" i="9"/>
  <c r="E71" i="9"/>
  <c r="E70" i="9"/>
  <c r="E69" i="9"/>
  <c r="E68" i="9"/>
  <c r="E67" i="9"/>
  <c r="E66" i="9"/>
  <c r="E65" i="9"/>
  <c r="E64" i="9"/>
  <c r="E63" i="9"/>
  <c r="E62" i="9"/>
  <c r="E61" i="9"/>
  <c r="E60" i="9"/>
  <c r="E59" i="9"/>
  <c r="E58" i="9"/>
  <c r="E57" i="9"/>
  <c r="E56" i="9"/>
  <c r="E55" i="9"/>
  <c r="E54" i="9"/>
  <c r="E53" i="9"/>
  <c r="E52" i="9"/>
  <c r="E51" i="9"/>
  <c r="E50" i="9"/>
  <c r="E49" i="9"/>
  <c r="E48" i="9"/>
  <c r="E47" i="9"/>
  <c r="E46" i="9"/>
  <c r="E45" i="9"/>
  <c r="E44" i="9"/>
  <c r="E43" i="9"/>
  <c r="E42" i="9"/>
  <c r="E41" i="9"/>
  <c r="E40" i="9"/>
  <c r="E39" i="9"/>
  <c r="E38" i="9"/>
  <c r="E37" i="9"/>
  <c r="E36" i="9"/>
  <c r="E35" i="9"/>
  <c r="E34" i="9"/>
  <c r="E33" i="9"/>
  <c r="E32" i="9"/>
  <c r="E31" i="9"/>
  <c r="E30" i="9"/>
  <c r="E29" i="9"/>
  <c r="E28" i="9"/>
  <c r="E27" i="9"/>
  <c r="E26" i="9"/>
  <c r="E25" i="9"/>
  <c r="E24" i="9"/>
  <c r="E23" i="9"/>
  <c r="E22" i="9"/>
  <c r="E21" i="9"/>
  <c r="E20" i="9"/>
  <c r="E19" i="9"/>
  <c r="E18" i="9"/>
  <c r="E17" i="9"/>
  <c r="E16" i="9"/>
  <c r="E15" i="9"/>
  <c r="E14" i="9"/>
  <c r="E13" i="9"/>
  <c r="E12" i="9"/>
  <c r="E11" i="9"/>
  <c r="E10" i="9"/>
  <c r="E9" i="9"/>
  <c r="E8" i="9"/>
  <c r="E7" i="9"/>
  <c r="E6" i="9"/>
  <c r="E5" i="9"/>
  <c r="E4" i="9"/>
  <c r="E3" i="9"/>
  <c r="E2" i="9"/>
  <c r="L4" i="1"/>
  <c r="K4" i="1"/>
  <c r="J4" i="1"/>
  <c r="I4" i="1"/>
  <c r="H4" i="1"/>
  <c r="G4" i="1"/>
  <c r="F4" i="1"/>
  <c r="D8" i="1"/>
  <c r="E8" i="1"/>
  <c r="D9" i="1"/>
  <c r="E9" i="1"/>
  <c r="D5" i="1"/>
  <c r="D6" i="1"/>
  <c r="D7"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B45" i="1"/>
  <c r="B12" i="1"/>
  <c r="B13" i="1"/>
  <c r="E31" i="1"/>
  <c r="E27" i="1"/>
  <c r="E29" i="1"/>
  <c r="E12" i="1"/>
  <c r="E13" i="1"/>
  <c r="B47" i="1"/>
  <c r="B46" i="1"/>
  <c r="B43" i="1"/>
  <c r="B42" i="1"/>
  <c r="B41" i="1"/>
  <c r="B40" i="1"/>
  <c r="B39" i="1"/>
  <c r="B38" i="1"/>
  <c r="B44" i="1"/>
  <c r="E37" i="1"/>
  <c r="E6" i="1"/>
  <c r="E7" i="1"/>
  <c r="E10" i="1"/>
  <c r="E11" i="1"/>
  <c r="E14" i="1"/>
  <c r="E15" i="1"/>
  <c r="E16" i="1"/>
  <c r="E17" i="1"/>
  <c r="E18" i="1"/>
  <c r="E19" i="1"/>
  <c r="E20" i="1"/>
  <c r="E21" i="1"/>
  <c r="E22" i="1"/>
  <c r="E23" i="1"/>
  <c r="E24" i="1"/>
  <c r="E25" i="1"/>
  <c r="E26" i="1"/>
  <c r="E28" i="1"/>
  <c r="E30" i="1"/>
  <c r="E32" i="1"/>
  <c r="E33" i="1"/>
  <c r="E34" i="1"/>
  <c r="E35" i="1"/>
  <c r="E36" i="1"/>
  <c r="E5" i="1"/>
  <c r="D2" i="1"/>
  <c r="B14" i="1"/>
  <c r="B15" i="1"/>
  <c r="B16" i="1"/>
  <c r="B17" i="1"/>
  <c r="B18" i="1"/>
  <c r="D3" i="1"/>
</calcChain>
</file>

<file path=xl/sharedStrings.xml><?xml version="1.0" encoding="utf-8"?>
<sst xmlns="http://schemas.openxmlformats.org/spreadsheetml/2006/main" count="3699" uniqueCount="876">
  <si>
    <t>Value</t>
  </si>
  <si>
    <t>Description</t>
  </si>
  <si>
    <t/>
  </si>
  <si>
    <t>Accreditation</t>
  </si>
  <si>
    <t>Middle School Program</t>
  </si>
  <si>
    <t>Dean Student Services</t>
  </si>
  <si>
    <t>College Admin Services Office</t>
  </si>
  <si>
    <t>Printing Services</t>
  </si>
  <si>
    <t>Institutional Research</t>
  </si>
  <si>
    <t>Library</t>
  </si>
  <si>
    <t>Career Programs Office</t>
  </si>
  <si>
    <t>Contract Education</t>
  </si>
  <si>
    <t>Architecture</t>
  </si>
  <si>
    <t>Child Study</t>
  </si>
  <si>
    <t>Engineering</t>
  </si>
  <si>
    <t>Fashion Design</t>
  </si>
  <si>
    <t>Health Care Technology</t>
  </si>
  <si>
    <t>Interior Design</t>
  </si>
  <si>
    <t>Paralegal</t>
  </si>
  <si>
    <t>Accounting</t>
  </si>
  <si>
    <t>General Business</t>
  </si>
  <si>
    <t>Court Reporting</t>
  </si>
  <si>
    <t>Digital Media</t>
  </si>
  <si>
    <t>Art</t>
  </si>
  <si>
    <t>Music</t>
  </si>
  <si>
    <t>Theater Arts</t>
  </si>
  <si>
    <t>Philosophy</t>
  </si>
  <si>
    <t>English</t>
  </si>
  <si>
    <t>Reading</t>
  </si>
  <si>
    <t>Communication Studies</t>
  </si>
  <si>
    <t>Writing Lab</t>
  </si>
  <si>
    <t>Nutrition Studies</t>
  </si>
  <si>
    <t>General Physical Education</t>
  </si>
  <si>
    <t>Astronomy</t>
  </si>
  <si>
    <t>Biology</t>
  </si>
  <si>
    <t>Chemistry</t>
  </si>
  <si>
    <t>Geology</t>
  </si>
  <si>
    <t>Mathematics</t>
  </si>
  <si>
    <t>Physics</t>
  </si>
  <si>
    <t>Oceanography</t>
  </si>
  <si>
    <t>Anthropology</t>
  </si>
  <si>
    <t>Geography</t>
  </si>
  <si>
    <t>Economics</t>
  </si>
  <si>
    <t>Humanities</t>
  </si>
  <si>
    <t>History</t>
  </si>
  <si>
    <t>Political Science</t>
  </si>
  <si>
    <t>Psychology</t>
  </si>
  <si>
    <t>Sociology</t>
  </si>
  <si>
    <t>Student Services Division</t>
  </si>
  <si>
    <t>Transcripts</t>
  </si>
  <si>
    <t>Campus Center</t>
  </si>
  <si>
    <t>Counseling</t>
  </si>
  <si>
    <t>Success</t>
  </si>
  <si>
    <t>Financial Aid Admin</t>
  </si>
  <si>
    <t>Outreach</t>
  </si>
  <si>
    <t>DESP</t>
  </si>
  <si>
    <t>Tutorial Services</t>
  </si>
  <si>
    <t>Academic Senate</t>
  </si>
  <si>
    <t>Campbell Center</t>
  </si>
  <si>
    <t>Foster Care</t>
  </si>
  <si>
    <t>FT Lab Faculty Specialist</t>
  </si>
  <si>
    <t>Board Member</t>
  </si>
  <si>
    <t>Vacation Payout</t>
  </si>
  <si>
    <t>Professional Services</t>
  </si>
  <si>
    <t>Medical Services</t>
  </si>
  <si>
    <t>Collection Agency</t>
  </si>
  <si>
    <t>Mileage</t>
  </si>
  <si>
    <t>Advertising</t>
  </si>
  <si>
    <t>Bank Charges</t>
  </si>
  <si>
    <t>Depreciation</t>
  </si>
  <si>
    <t>Gasoline</t>
  </si>
  <si>
    <t>Natural Gas</t>
  </si>
  <si>
    <t>Trash</t>
  </si>
  <si>
    <t>Telephone</t>
  </si>
  <si>
    <t>Computer Line Charges</t>
  </si>
  <si>
    <t>Water</t>
  </si>
  <si>
    <t>Sewer</t>
  </si>
  <si>
    <t>Housekeeping</t>
  </si>
  <si>
    <t>Postage</t>
  </si>
  <si>
    <t>Shipping Charges</t>
  </si>
  <si>
    <t>Insurance</t>
  </si>
  <si>
    <t>Awards</t>
  </si>
  <si>
    <t>Indirect Cost</t>
  </si>
  <si>
    <t>Buildings</t>
  </si>
  <si>
    <t>Library Books</t>
  </si>
  <si>
    <t>Fund</t>
  </si>
  <si>
    <t>Explanation</t>
  </si>
  <si>
    <t>&lt;&lt;Enter Cost Center Number</t>
  </si>
  <si>
    <t>-----</t>
  </si>
  <si>
    <t>In the Explanation column below, please provide detail to explain the expenditure.  Use formulas, list items, provide rationale.</t>
  </si>
  <si>
    <t>Admin of Justice</t>
  </si>
  <si>
    <t>Intercollegiate Baseball</t>
  </si>
  <si>
    <t>Intercollegiate Softball</t>
  </si>
  <si>
    <t>Intercollegiate Basketball</t>
  </si>
  <si>
    <t>Intercollegiate Volleyball</t>
  </si>
  <si>
    <t>Intercollegiate Trainers</t>
  </si>
  <si>
    <t>Veterans</t>
  </si>
  <si>
    <t>President WV</t>
  </si>
  <si>
    <t>Marketing Pub Inform Office</t>
  </si>
  <si>
    <t>Classified Senate WV</t>
  </si>
  <si>
    <t>Professional Development WV</t>
  </si>
  <si>
    <t>Commencement</t>
  </si>
  <si>
    <t>VP of Instruction WV</t>
  </si>
  <si>
    <t>VP of Student Services</t>
  </si>
  <si>
    <t>Health Services</t>
  </si>
  <si>
    <t>SSSP Student Success and Supp Prog</t>
  </si>
  <si>
    <t>College Facilities Use Office</t>
  </si>
  <si>
    <t>Printing Services Chargeback</t>
  </si>
  <si>
    <t>Instructional Tech Support WV</t>
  </si>
  <si>
    <t>Multi Media Operations WV</t>
  </si>
  <si>
    <t>Academic Systems WV</t>
  </si>
  <si>
    <t>MIS WV</t>
  </si>
  <si>
    <t>Maint and Repair WV</t>
  </si>
  <si>
    <t>Improvement Projects WV</t>
  </si>
  <si>
    <t>Collegewide</t>
  </si>
  <si>
    <t>LC Web Design 16/17</t>
  </si>
  <si>
    <t>Collegewide Contingency</t>
  </si>
  <si>
    <t>Community Ed General</t>
  </si>
  <si>
    <t>Community Ed Fee Based</t>
  </si>
  <si>
    <t>Contract Ed II</t>
  </si>
  <si>
    <t>Dean of Instruction</t>
  </si>
  <si>
    <t>Basic Skills</t>
  </si>
  <si>
    <t>Campus Center Facilities Use</t>
  </si>
  <si>
    <t>ASO Administration</t>
  </si>
  <si>
    <t>Stdnt Equity Diversity Success</t>
  </si>
  <si>
    <t>TRIO Student Support Services</t>
  </si>
  <si>
    <t>EOPS</t>
  </si>
  <si>
    <t>Assessment</t>
  </si>
  <si>
    <t>First Year Experience</t>
  </si>
  <si>
    <t>Admissions and Records</t>
  </si>
  <si>
    <t>Parking Permit WV</t>
  </si>
  <si>
    <t>School of Art and Design Office</t>
  </si>
  <si>
    <t>3 Dimensional Art</t>
  </si>
  <si>
    <t>Art Photography</t>
  </si>
  <si>
    <t>School of Professional Studies</t>
  </si>
  <si>
    <t>CIS</t>
  </si>
  <si>
    <t>Park Management</t>
  </si>
  <si>
    <t>Language Arts Office</t>
  </si>
  <si>
    <t>ESL</t>
  </si>
  <si>
    <t>Women's and Gender Studies</t>
  </si>
  <si>
    <t>World Languages</t>
  </si>
  <si>
    <t>Intercollegiate Soccer Men</t>
  </si>
  <si>
    <t>Intercollegiate Soccer Women</t>
  </si>
  <si>
    <t>Intercollegiate Swim Men's</t>
  </si>
  <si>
    <t>Intercollegiate Water Polo Men</t>
  </si>
  <si>
    <t>Intercollegiate Water Polo Wmn</t>
  </si>
  <si>
    <t>Science and Math Office</t>
  </si>
  <si>
    <t>Social Science Office</t>
  </si>
  <si>
    <t>Contract Education WVC</t>
  </si>
  <si>
    <t>Title IV-E</t>
  </si>
  <si>
    <t>Kinesiology Division Office</t>
  </si>
  <si>
    <t>Physical Education Health</t>
  </si>
  <si>
    <t>Child Development Center</t>
  </si>
  <si>
    <t>First 5 Short-Term</t>
  </si>
  <si>
    <t>FT Instructor Instruction</t>
  </si>
  <si>
    <t>FT Couns Lib In Load Instruction</t>
  </si>
  <si>
    <t>FT Sabbatical Leave Instruction</t>
  </si>
  <si>
    <t>FT Banked Leave Instruction</t>
  </si>
  <si>
    <t>FT R and R Leave Instruction</t>
  </si>
  <si>
    <t>Administrators and Deans Noninstr</t>
  </si>
  <si>
    <t>Reassigned Time for Shared Gov</t>
  </si>
  <si>
    <t>Reassigned Time for Faculty</t>
  </si>
  <si>
    <t>Reassigned Time for Dept Chair</t>
  </si>
  <si>
    <t>Reassigned Time for Div Chair</t>
  </si>
  <si>
    <t>Reassigned Time College Funds</t>
  </si>
  <si>
    <t>Reassigned Time Other</t>
  </si>
  <si>
    <t>FT Faculty Coordinators Noninstr</t>
  </si>
  <si>
    <t>FT Counselors Noninstr</t>
  </si>
  <si>
    <t>FT Academic Noninstruction</t>
  </si>
  <si>
    <t>FT Librarians Noninstr</t>
  </si>
  <si>
    <t>FT Sabbatical Leave Noninstr</t>
  </si>
  <si>
    <t>FT Banked Leave Noninstr</t>
  </si>
  <si>
    <t>FT R and R Leave Noninstr</t>
  </si>
  <si>
    <t>PT Faculty Instruction</t>
  </si>
  <si>
    <t>PT Instructional Lab Faculty</t>
  </si>
  <si>
    <t>PT Substitute Instruction</t>
  </si>
  <si>
    <t>PT Sabbatical Leave Replacement</t>
  </si>
  <si>
    <t>PT Banked Leave Instruction</t>
  </si>
  <si>
    <t>PT Faculty Noninstruction</t>
  </si>
  <si>
    <t>PT Stipends Noninstruction</t>
  </si>
  <si>
    <t>PT Overload Assignment Noninstr</t>
  </si>
  <si>
    <t>PT Counselors Noninstr</t>
  </si>
  <si>
    <t>PT Librarians Noninstr</t>
  </si>
  <si>
    <t>PT Banked Leave Noninstr</t>
  </si>
  <si>
    <t>FT Classified</t>
  </si>
  <si>
    <t>FT Management</t>
  </si>
  <si>
    <t>FT Police</t>
  </si>
  <si>
    <t>FT Supervisor</t>
  </si>
  <si>
    <t>FT Confidential</t>
  </si>
  <si>
    <t>FT Instructional Aides</t>
  </si>
  <si>
    <t>PT Hourly Classified</t>
  </si>
  <si>
    <t>Fee Supported Instr</t>
  </si>
  <si>
    <t>Classified Overtime</t>
  </si>
  <si>
    <t>PT Classified Replacements</t>
  </si>
  <si>
    <t>PT Classified Special Services</t>
  </si>
  <si>
    <t>PT Instructional Aides</t>
  </si>
  <si>
    <t>PT Instructional Aides Special</t>
  </si>
  <si>
    <t>STRS Instruction</t>
  </si>
  <si>
    <t>STRS Noninstruction</t>
  </si>
  <si>
    <t>CalSTRS Pension Contribution</t>
  </si>
  <si>
    <t>PERS Instruction</t>
  </si>
  <si>
    <t>PERS Noninstruction</t>
  </si>
  <si>
    <t>Apple Plan Instruction</t>
  </si>
  <si>
    <t>Apple Plan Noninstruction</t>
  </si>
  <si>
    <t>OASDI Instruction</t>
  </si>
  <si>
    <t>OASDI Noninstruction</t>
  </si>
  <si>
    <t>Medicare Instruction</t>
  </si>
  <si>
    <t>Medicare Noninstruction</t>
  </si>
  <si>
    <t>UI Instruction</t>
  </si>
  <si>
    <t>UI Noninstruction</t>
  </si>
  <si>
    <t>Workers Comp Instruction</t>
  </si>
  <si>
    <t>Workers Comp Noninstr</t>
  </si>
  <si>
    <t>Health Benefits Active Instr</t>
  </si>
  <si>
    <t>Health Benefits Active Noninstr</t>
  </si>
  <si>
    <t>Health Benefits Retiree Instr</t>
  </si>
  <si>
    <t>Health Benefits Retiree Noninstr</t>
  </si>
  <si>
    <t>Benefits Over Cap</t>
  </si>
  <si>
    <t>Supplies Budget Pool</t>
  </si>
  <si>
    <t>Books and Magazines</t>
  </si>
  <si>
    <t>Duplicating</t>
  </si>
  <si>
    <t>Supplies and Materials</t>
  </si>
  <si>
    <t>Food</t>
  </si>
  <si>
    <t>Bookstore Clearing B and N</t>
  </si>
  <si>
    <t>Utilities Budget Pool</t>
  </si>
  <si>
    <t>Radio and Cell Phone</t>
  </si>
  <si>
    <t>Electricity</t>
  </si>
  <si>
    <t>Gen Oper Exp Pool</t>
  </si>
  <si>
    <t>Audit</t>
  </si>
  <si>
    <t>CC E Commerce Charges</t>
  </si>
  <si>
    <t>Contract Services</t>
  </si>
  <si>
    <t>Consultant Services</t>
  </si>
  <si>
    <t>Dues and Membership</t>
  </si>
  <si>
    <t>Election</t>
  </si>
  <si>
    <t>Fingerprinting and Livescans</t>
  </si>
  <si>
    <t>Interest Expense</t>
  </si>
  <si>
    <t>Legal Services</t>
  </si>
  <si>
    <t>Rents and Leases</t>
  </si>
  <si>
    <t>Repairs and Maint to Equipt</t>
  </si>
  <si>
    <t>Repairs and Maint to Building</t>
  </si>
  <si>
    <t>Software License and Purchase</t>
  </si>
  <si>
    <t>Travel and Conference</t>
  </si>
  <si>
    <t>Bad Debt Allowance</t>
  </si>
  <si>
    <t>Collections Write Off Fee</t>
  </si>
  <si>
    <t>STRS and PERS Penalties</t>
  </si>
  <si>
    <t>Team and Student Travel</t>
  </si>
  <si>
    <t>Investment Loss</t>
  </si>
  <si>
    <t>ASB Student Stipends</t>
  </si>
  <si>
    <t>Over Cashier Sessions</t>
  </si>
  <si>
    <t>Short Cashier Sessions</t>
  </si>
  <si>
    <t>Over and Short Reconciliation</t>
  </si>
  <si>
    <t>Staff Credit Card Clearing</t>
  </si>
  <si>
    <t>Student Representation</t>
  </si>
  <si>
    <t>Club Start-up Funding</t>
  </si>
  <si>
    <t>Assoc Stud Activities</t>
  </si>
  <si>
    <t>Assoc Stud Administrative Fees</t>
  </si>
  <si>
    <t>Student Club Activities</t>
  </si>
  <si>
    <t>Contra Account</t>
  </si>
  <si>
    <t>Misc PrYr Adjustments</t>
  </si>
  <si>
    <t>Sites</t>
  </si>
  <si>
    <t>Site Improvements</t>
  </si>
  <si>
    <t>Equipment under $4,999</t>
  </si>
  <si>
    <t>Computer Hardware under $4,999</t>
  </si>
  <si>
    <t>Computer Software under $4,999</t>
  </si>
  <si>
    <t>Equipment over $4,999</t>
  </si>
  <si>
    <t>Computer Hardware over $4,999</t>
  </si>
  <si>
    <t>Computer Software over $4,999</t>
  </si>
  <si>
    <t>Non Capitalized Assets</t>
  </si>
  <si>
    <t>&lt;&lt;&lt;Enter account code</t>
  </si>
  <si>
    <t>VP of Student Services WV</t>
  </si>
  <si>
    <t>VP Administrative Services WV</t>
  </si>
  <si>
    <t>Community Education</t>
  </si>
  <si>
    <t>Student Activities</t>
  </si>
  <si>
    <t>Director Student Equity and Success</t>
  </si>
  <si>
    <t>Career and Technical Education</t>
  </si>
  <si>
    <t>Dean of Student Services</t>
  </si>
  <si>
    <t>Financial Aid</t>
  </si>
  <si>
    <t>Language Arts</t>
  </si>
  <si>
    <t>Kinesiology</t>
  </si>
  <si>
    <t>Organization</t>
  </si>
  <si>
    <t>Account</t>
  </si>
  <si>
    <t>Program</t>
  </si>
  <si>
    <t>Organization:</t>
  </si>
  <si>
    <t>Instructional</t>
  </si>
  <si>
    <t>Non-Instructional</t>
  </si>
  <si>
    <t>Revenue</t>
  </si>
  <si>
    <t>Floriculture n Floristry</t>
  </si>
  <si>
    <t>Parks and Outdoor Recreation</t>
  </si>
  <si>
    <t>Architecture and Architectural Tech</t>
  </si>
  <si>
    <t>Landscape Architecture transfer</t>
  </si>
  <si>
    <t>Other Architecture and Envnmtl Dsgn</t>
  </si>
  <si>
    <t>Biological Sciences</t>
  </si>
  <si>
    <t>Biology General</t>
  </si>
  <si>
    <t>Botany General</t>
  </si>
  <si>
    <t>Microbiology</t>
  </si>
  <si>
    <t>Zoology General</t>
  </si>
  <si>
    <t>Natural History</t>
  </si>
  <si>
    <t>Anatomy and Physiology</t>
  </si>
  <si>
    <t>Biotechnology and Biomedical Tech</t>
  </si>
  <si>
    <t>Other Biological Sciences</t>
  </si>
  <si>
    <t>Business and Management</t>
  </si>
  <si>
    <t>Business and Commerce General</t>
  </si>
  <si>
    <t>Tax Studies</t>
  </si>
  <si>
    <t>Banking and Finance</t>
  </si>
  <si>
    <t>Business Administration</t>
  </si>
  <si>
    <t>Business Management</t>
  </si>
  <si>
    <t>Mgmt Development and Supervision</t>
  </si>
  <si>
    <t>Small Business and Entrepreneurship</t>
  </si>
  <si>
    <t>Retail Store Operations and Mgmt</t>
  </si>
  <si>
    <t>International Business and Trade</t>
  </si>
  <si>
    <t>Marketing and Distribution</t>
  </si>
  <si>
    <t>Purchasing</t>
  </si>
  <si>
    <t>Sales and Salesmanship</t>
  </si>
  <si>
    <t>Display</t>
  </si>
  <si>
    <t>E Commerce business emphasis</t>
  </si>
  <si>
    <t>Logistics and Materials Transport</t>
  </si>
  <si>
    <t>Real Estate</t>
  </si>
  <si>
    <t>Escrow</t>
  </si>
  <si>
    <t>Ofc Tchnlgy Ofc Comptr Applications</t>
  </si>
  <si>
    <t>Legal Office Technology</t>
  </si>
  <si>
    <t>Medical Office Technology</t>
  </si>
  <si>
    <t>Office Management</t>
  </si>
  <si>
    <t>Labor and Industrial Relations</t>
  </si>
  <si>
    <t>Customer Service</t>
  </si>
  <si>
    <t>Other Business and Management</t>
  </si>
  <si>
    <t>Communications</t>
  </si>
  <si>
    <t>Media and Communications General</t>
  </si>
  <si>
    <t>Journalism</t>
  </si>
  <si>
    <t>Radio and Television</t>
  </si>
  <si>
    <t>Radio</t>
  </si>
  <si>
    <t>Television inclding TV film n video</t>
  </si>
  <si>
    <t>Broadcast Journalism</t>
  </si>
  <si>
    <t>Public Relations</t>
  </si>
  <si>
    <t>Technical Communication</t>
  </si>
  <si>
    <t>Mass Communications</t>
  </si>
  <si>
    <t>Film Studies inclding film n video</t>
  </si>
  <si>
    <t>Film History and Criticism</t>
  </si>
  <si>
    <t>Film Production</t>
  </si>
  <si>
    <t>Multimedia</t>
  </si>
  <si>
    <t>Electronic Game Design</t>
  </si>
  <si>
    <t>Website Design and Development</t>
  </si>
  <si>
    <t>Animation</t>
  </si>
  <si>
    <t>Desktop Publishing</t>
  </si>
  <si>
    <t>Comp Graphics and Digital Imagery</t>
  </si>
  <si>
    <t>Other Media and Communications</t>
  </si>
  <si>
    <t>Information Technology</t>
  </si>
  <si>
    <t>Information Technology General</t>
  </si>
  <si>
    <t>Computer Information Systems</t>
  </si>
  <si>
    <t>Software Applications</t>
  </si>
  <si>
    <t>Computer Science transfer</t>
  </si>
  <si>
    <t>Computer Software Development</t>
  </si>
  <si>
    <t>Computer Programming</t>
  </si>
  <si>
    <t>Database Design and Administration</t>
  </si>
  <si>
    <t>Computer Systems Analysis</t>
  </si>
  <si>
    <t>Computer Infrastructure and Support</t>
  </si>
  <si>
    <t>Computer Networking</t>
  </si>
  <si>
    <t>Computer Support</t>
  </si>
  <si>
    <t>World Wide Web Administration</t>
  </si>
  <si>
    <t>E Commerce technology emphasis</t>
  </si>
  <si>
    <t>Other Information Technology</t>
  </si>
  <si>
    <t>Education</t>
  </si>
  <si>
    <t>Education Genrl PreProf Tnsfr</t>
  </si>
  <si>
    <t>Educational Aide Teacher Asst</t>
  </si>
  <si>
    <t>Educational Aide TA Bilingual</t>
  </si>
  <si>
    <t>Special Education</t>
  </si>
  <si>
    <t>Physical Education</t>
  </si>
  <si>
    <t>Physical Fitness and Body Mvmt</t>
  </si>
  <si>
    <t>Fitness Trainer</t>
  </si>
  <si>
    <t>Intercollegiate Athletics</t>
  </si>
  <si>
    <t>Coaching</t>
  </si>
  <si>
    <t>Aquatics and Lifesaving</t>
  </si>
  <si>
    <t>Adapted Physical Education</t>
  </si>
  <si>
    <t>Recreation</t>
  </si>
  <si>
    <t>Recreation Assistant</t>
  </si>
  <si>
    <t>Health Education</t>
  </si>
  <si>
    <t>Industrial Arts Transfer</t>
  </si>
  <si>
    <t>Sign Language</t>
  </si>
  <si>
    <t>Sign Language Interpreting</t>
  </si>
  <si>
    <t>Educational Technology</t>
  </si>
  <si>
    <t>Other Education</t>
  </si>
  <si>
    <t>Engineering and Industrial Technlgy</t>
  </si>
  <si>
    <t>Engr Genrl req Calculus Trnsfr</t>
  </si>
  <si>
    <t>Engr Technlgy Genrl req Trig</t>
  </si>
  <si>
    <t>Electronics and Electric Technology</t>
  </si>
  <si>
    <t>Computer Electronics</t>
  </si>
  <si>
    <t>Industrial Electronics</t>
  </si>
  <si>
    <t>Telecommunications Technology</t>
  </si>
  <si>
    <t>Electrical Systems and Power Trans</t>
  </si>
  <si>
    <t>Biomedical Instrumentation</t>
  </si>
  <si>
    <t>Electron Microscopy</t>
  </si>
  <si>
    <t>Laser and Optical Technology</t>
  </si>
  <si>
    <t>Electro Mechanical Technology</t>
  </si>
  <si>
    <t>Appliance Repair</t>
  </si>
  <si>
    <t>Printing and Lithography</t>
  </si>
  <si>
    <t>Instrumentation Technology</t>
  </si>
  <si>
    <t>Vacuum Technology</t>
  </si>
  <si>
    <t>Industrial Systems Tech and Maint</t>
  </si>
  <si>
    <t>Environmental Control Tech HVAC</t>
  </si>
  <si>
    <t>Energy Systems Technology</t>
  </si>
  <si>
    <t>Diesel Technology</t>
  </si>
  <si>
    <t>Heavy Equipment Maintenance</t>
  </si>
  <si>
    <t>Heavy Equipment Operation</t>
  </si>
  <si>
    <t>Railroad and Light Rail Operations</t>
  </si>
  <si>
    <t>Truck and Bus Driving</t>
  </si>
  <si>
    <t>Automotive Technology</t>
  </si>
  <si>
    <t>Mtcycle Oboard and Sml Eng Repair</t>
  </si>
  <si>
    <t>Alt Fuels and Adv Transport Tchnlgy</t>
  </si>
  <si>
    <t>Recreational Vehicle Service</t>
  </si>
  <si>
    <t>Automotive Collision Repair</t>
  </si>
  <si>
    <t>Upholstery Repair Automotive</t>
  </si>
  <si>
    <t>Aeronautical and Aviation Technolgy</t>
  </si>
  <si>
    <t>Aviation Airframe Mechanics</t>
  </si>
  <si>
    <t>Aviation Powerplant Mechanics</t>
  </si>
  <si>
    <t>Aircraft Electronics Avionics</t>
  </si>
  <si>
    <t>Aircraft Fabrication</t>
  </si>
  <si>
    <t>Construction Crafts Technology</t>
  </si>
  <si>
    <t>Carpentry</t>
  </si>
  <si>
    <t>Electrical</t>
  </si>
  <si>
    <t>Plumbing Pipefit and Steamfit</t>
  </si>
  <si>
    <t>Glazing</t>
  </si>
  <si>
    <t>Mill and Cabinet Work</t>
  </si>
  <si>
    <t>Masnry Tile Cemnt Lath and Plastr</t>
  </si>
  <si>
    <t>Painting Decorating and Flooring</t>
  </si>
  <si>
    <t>Drywall and Insulation</t>
  </si>
  <si>
    <t>Roofing</t>
  </si>
  <si>
    <t>Drafting Technology</t>
  </si>
  <si>
    <t>Architectural Drafting</t>
  </si>
  <si>
    <t>Civil Drafting</t>
  </si>
  <si>
    <t>Elctrcal Elctrnic Elctro Mech Dft</t>
  </si>
  <si>
    <t>Mechanical Drafting</t>
  </si>
  <si>
    <t>Technical Illustration</t>
  </si>
  <si>
    <t>Chemical Technology</t>
  </si>
  <si>
    <t>Plastics and Composites</t>
  </si>
  <si>
    <t>Petroleum Technology</t>
  </si>
  <si>
    <t>Laboratory Science Technology</t>
  </si>
  <si>
    <t>Manufacturing and Industrial Tech</t>
  </si>
  <si>
    <t>Machining and Machine Tools</t>
  </si>
  <si>
    <t>Sheet Metal and Structural Metal</t>
  </si>
  <si>
    <t>Welding Technology</t>
  </si>
  <si>
    <t>Ind and Occ Safety and Health</t>
  </si>
  <si>
    <t>Industrial Quality Control</t>
  </si>
  <si>
    <t>Civil and Construction Mgmt Tech</t>
  </si>
  <si>
    <t>Construction Inspection</t>
  </si>
  <si>
    <t>Surveying</t>
  </si>
  <si>
    <t>Water and Wastewater Technology</t>
  </si>
  <si>
    <t>Marine Technology</t>
  </si>
  <si>
    <t>Diving and Underwater Safety</t>
  </si>
  <si>
    <t>Optics</t>
  </si>
  <si>
    <t>Musical Instrument Repair</t>
  </si>
  <si>
    <t>Oth Eng and Related Industrial Tech</t>
  </si>
  <si>
    <t>Fine and Applied Arts</t>
  </si>
  <si>
    <t>Fine Arts General</t>
  </si>
  <si>
    <t>Art Painting Drawing and Sculpt</t>
  </si>
  <si>
    <t>Painting and Drawing</t>
  </si>
  <si>
    <t>Sculpture</t>
  </si>
  <si>
    <t>Ceramics</t>
  </si>
  <si>
    <t>Commercial Music</t>
  </si>
  <si>
    <t>Technical Theater</t>
  </si>
  <si>
    <t>Dramatic Arts</t>
  </si>
  <si>
    <t>Dance</t>
  </si>
  <si>
    <t>Commercial Dance</t>
  </si>
  <si>
    <t>Applied Design</t>
  </si>
  <si>
    <t>Jewelry</t>
  </si>
  <si>
    <t>Photography</t>
  </si>
  <si>
    <t>Applied Photography</t>
  </si>
  <si>
    <t>Commercial Art</t>
  </si>
  <si>
    <t>Graphic Art and Design</t>
  </si>
  <si>
    <t>Other Fine and Applied Arts</t>
  </si>
  <si>
    <t>Foreign Language</t>
  </si>
  <si>
    <t>Foreign Languages General</t>
  </si>
  <si>
    <t>French</t>
  </si>
  <si>
    <t>German</t>
  </si>
  <si>
    <t>Italian</t>
  </si>
  <si>
    <t>Spanish</t>
  </si>
  <si>
    <t>Russian</t>
  </si>
  <si>
    <t>Chinese</t>
  </si>
  <si>
    <t>Japanese</t>
  </si>
  <si>
    <t>Latin</t>
  </si>
  <si>
    <t>Greek</t>
  </si>
  <si>
    <t>Hebrew</t>
  </si>
  <si>
    <t>Arabic</t>
  </si>
  <si>
    <t>African Languages NonSemitic</t>
  </si>
  <si>
    <t>Asian S Asian and Pac Islands</t>
  </si>
  <si>
    <t>Filipino Tagalog</t>
  </si>
  <si>
    <t>Vietnamese</t>
  </si>
  <si>
    <t>Korean</t>
  </si>
  <si>
    <t>Portuguese</t>
  </si>
  <si>
    <t>Other Foreign Languages</t>
  </si>
  <si>
    <t>Health</t>
  </si>
  <si>
    <t>Health Occupations General</t>
  </si>
  <si>
    <t>Hospital and Health Care Admn</t>
  </si>
  <si>
    <t>Medical Laboratory Technology</t>
  </si>
  <si>
    <t>Phlebotomy</t>
  </si>
  <si>
    <t>Physicians Assistant</t>
  </si>
  <si>
    <t>Medical Assisting</t>
  </si>
  <si>
    <t>Clinical Medical Assisting</t>
  </si>
  <si>
    <t>Administrative Medical Assisting</t>
  </si>
  <si>
    <t>Health Facility Unit Coordinator</t>
  </si>
  <si>
    <t>Hospital Central Service Technician</t>
  </si>
  <si>
    <t>Respiratory Care Therapy</t>
  </si>
  <si>
    <t>Polysomnography</t>
  </si>
  <si>
    <t>Electro Neurodiagnostic Technology</t>
  </si>
  <si>
    <t>Cardiovascular Technician</t>
  </si>
  <si>
    <t>Orthopedic Assistant</t>
  </si>
  <si>
    <t>Electrocardiography</t>
  </si>
  <si>
    <t>Surgical Technician</t>
  </si>
  <si>
    <t>Occupational Therapy Technology</t>
  </si>
  <si>
    <t>Optical Technology</t>
  </si>
  <si>
    <t>Speech Language Pathology and Audio</t>
  </si>
  <si>
    <t>Pharmacy Technology</t>
  </si>
  <si>
    <t>Physical Therapist Assistant</t>
  </si>
  <si>
    <t>Health Information Technology</t>
  </si>
  <si>
    <t>Health Information Coding</t>
  </si>
  <si>
    <t>School Health Clerk</t>
  </si>
  <si>
    <t>Radiologic Technology</t>
  </si>
  <si>
    <t>Radiation Therapy Technician</t>
  </si>
  <si>
    <t>Diagnostic Medical Sonography</t>
  </si>
  <si>
    <t>Athletic Train and Sports Medicine</t>
  </si>
  <si>
    <t>Nursing</t>
  </si>
  <si>
    <t>Registered Nursing</t>
  </si>
  <si>
    <t>Licensed Vocational Nursing</t>
  </si>
  <si>
    <t>Certified Nurse Assistant</t>
  </si>
  <si>
    <t>Home Health Aide</t>
  </si>
  <si>
    <t>Psychiatric Technician</t>
  </si>
  <si>
    <t>Dental Occupations</t>
  </si>
  <si>
    <t>Dental Assistant</t>
  </si>
  <si>
    <t>Dental Hygienist</t>
  </si>
  <si>
    <t>Dental Laboratory Technician</t>
  </si>
  <si>
    <t>Emergency Medical Services</t>
  </si>
  <si>
    <t>Paramedic</t>
  </si>
  <si>
    <t>Mortuary Science</t>
  </si>
  <si>
    <t>Health Prof Transfer Core Curr</t>
  </si>
  <si>
    <t>Community Health Care Worker</t>
  </si>
  <si>
    <t>Massage Therapy</t>
  </si>
  <si>
    <t>Other Health Occupations</t>
  </si>
  <si>
    <t>Family and Consumer Sciences</t>
  </si>
  <si>
    <t>Family and Consumer Sciences Genl</t>
  </si>
  <si>
    <t>Consumer Services</t>
  </si>
  <si>
    <t>Interior Design and Merchandising</t>
  </si>
  <si>
    <t>Fashion</t>
  </si>
  <si>
    <t>Fashion Merchandising</t>
  </si>
  <si>
    <t>Fashion Production</t>
  </si>
  <si>
    <t>Child Develop Early Care and Ed</t>
  </si>
  <si>
    <t>Children with Special Needs</t>
  </si>
  <si>
    <t>Preschool Age Children</t>
  </si>
  <si>
    <t>The School Age Child</t>
  </si>
  <si>
    <t>Parenting and Family Education</t>
  </si>
  <si>
    <t>Foster and Kinship Care</t>
  </si>
  <si>
    <t>Child Develop Admin and Mgmt</t>
  </si>
  <si>
    <t>Infants and Toddlers</t>
  </si>
  <si>
    <t>Nutrition Foods and Culinary Arts</t>
  </si>
  <si>
    <t>Dietetic Services and Management</t>
  </si>
  <si>
    <t>Culinary Arts</t>
  </si>
  <si>
    <t>Dietetic Technology</t>
  </si>
  <si>
    <t>Hospitality</t>
  </si>
  <si>
    <t>Restaurant and Food Serv and Mgmt</t>
  </si>
  <si>
    <t>Lodging Management</t>
  </si>
  <si>
    <t>Resort and Club Management</t>
  </si>
  <si>
    <t>Family Studies</t>
  </si>
  <si>
    <t>Gerontology</t>
  </si>
  <si>
    <t>Other Family and Consumer Sciences</t>
  </si>
  <si>
    <t>Law</t>
  </si>
  <si>
    <t>Law General</t>
  </si>
  <si>
    <t>Other Law</t>
  </si>
  <si>
    <t>Humanities Letters</t>
  </si>
  <si>
    <t>Linguistics</t>
  </si>
  <si>
    <t>Comparative Literature</t>
  </si>
  <si>
    <t>Classics</t>
  </si>
  <si>
    <t>Speech Communication</t>
  </si>
  <si>
    <t>Creative Writing</t>
  </si>
  <si>
    <t>Religious Stdy Theogcl prof exld</t>
  </si>
  <si>
    <t>Other Humanities</t>
  </si>
  <si>
    <t>Library Science</t>
  </si>
  <si>
    <t>Library Science, General</t>
  </si>
  <si>
    <t>Mathematics General</t>
  </si>
  <si>
    <t>Mathematics Skills</t>
  </si>
  <si>
    <t>Other Mathematics</t>
  </si>
  <si>
    <t>Physical Sciences</t>
  </si>
  <si>
    <t>Physical Sciences General</t>
  </si>
  <si>
    <t>Physics General</t>
  </si>
  <si>
    <t>Chemistry General</t>
  </si>
  <si>
    <t>Ocean Technology</t>
  </si>
  <si>
    <t>Earth Science</t>
  </si>
  <si>
    <t>Other Physical Sciences</t>
  </si>
  <si>
    <t>Psychology General</t>
  </si>
  <si>
    <t>Behavioral Science</t>
  </si>
  <si>
    <t>Other Psychology</t>
  </si>
  <si>
    <t>Public and Protective Services</t>
  </si>
  <si>
    <t>Public Administration</t>
  </si>
  <si>
    <t>Public Works</t>
  </si>
  <si>
    <t>Human Services</t>
  </si>
  <si>
    <t>Alcohol and Controlled Substances</t>
  </si>
  <si>
    <t>Disability Services</t>
  </si>
  <si>
    <t>Administration of Justice</t>
  </si>
  <si>
    <t>Corrections</t>
  </si>
  <si>
    <t>Probation and Parole</t>
  </si>
  <si>
    <t>Industrial and Transportation Sec</t>
  </si>
  <si>
    <t>Forensics Evidence and Invest</t>
  </si>
  <si>
    <t>Police Academy</t>
  </si>
  <si>
    <t>Fire Technology</t>
  </si>
  <si>
    <t>Wildland Fire Technology</t>
  </si>
  <si>
    <t>Fire Academy</t>
  </si>
  <si>
    <t>Legal and Community Interpretation</t>
  </si>
  <si>
    <t>Othr Public and Protective Services</t>
  </si>
  <si>
    <t>Social Sciences</t>
  </si>
  <si>
    <t>Social Sciences General</t>
  </si>
  <si>
    <t>Womens Studies</t>
  </si>
  <si>
    <t>American Studies</t>
  </si>
  <si>
    <t>Archaeology</t>
  </si>
  <si>
    <t>Ethnic Studies</t>
  </si>
  <si>
    <t>Geographic Information Systems</t>
  </si>
  <si>
    <t>Student Government</t>
  </si>
  <si>
    <t>International Studies</t>
  </si>
  <si>
    <t>Area Studies</t>
  </si>
  <si>
    <t>Other Social Sciences</t>
  </si>
  <si>
    <t>Interdisciplinary Studies</t>
  </si>
  <si>
    <t>Liberal Arts and Sciences General</t>
  </si>
  <si>
    <t>Transfer Preparation</t>
  </si>
  <si>
    <t>Liberal Studies teaching prep</t>
  </si>
  <si>
    <t>Bio and Physical Scnces and Math</t>
  </si>
  <si>
    <t>Humanities and Fine Arts</t>
  </si>
  <si>
    <t>Humanities and Social Sciences</t>
  </si>
  <si>
    <t>General Studies</t>
  </si>
  <si>
    <t>Supervised Tutoring</t>
  </si>
  <si>
    <t>Career Guidance and Orientation</t>
  </si>
  <si>
    <t>Interpersonal Skills</t>
  </si>
  <si>
    <t>Job Seeking Changing Skills</t>
  </si>
  <si>
    <t>Academic Guidance</t>
  </si>
  <si>
    <t>Study Skills</t>
  </si>
  <si>
    <t>Learning Skills Disabled</t>
  </si>
  <si>
    <t>Living Skills Disabled</t>
  </si>
  <si>
    <t>Learning Skills Learning Disabled</t>
  </si>
  <si>
    <t>Learning Skills Speech Impaired</t>
  </si>
  <si>
    <t>Elementary Education Grades 1thr8</t>
  </si>
  <si>
    <t>Secondary Ed Grades 9thr12 and GED</t>
  </si>
  <si>
    <t>Reading Skills, College Level</t>
  </si>
  <si>
    <t>Leadership Skills Development</t>
  </si>
  <si>
    <t>Eng Second Language Writing</t>
  </si>
  <si>
    <t>Eng Second Language Reading</t>
  </si>
  <si>
    <t>Eng Second Lang Speaking Listening</t>
  </si>
  <si>
    <t>Eng Second Language Integrated</t>
  </si>
  <si>
    <t>Citizenship and ESL Civics</t>
  </si>
  <si>
    <t>Vocational ESL</t>
  </si>
  <si>
    <t>General Work Experience</t>
  </si>
  <si>
    <t>Other Interdisciplinary Studies</t>
  </si>
  <si>
    <t>Instruc Staff Retirees Bnfts n Ret</t>
  </si>
  <si>
    <t>Academic Administration</t>
  </si>
  <si>
    <t>Course and Curriculum Development</t>
  </si>
  <si>
    <t>Academic n Faculty Senate</t>
  </si>
  <si>
    <t>Other Instructional Administration</t>
  </si>
  <si>
    <t>Learning Center</t>
  </si>
  <si>
    <t>Media</t>
  </si>
  <si>
    <t>Academic Info Syst and Technology</t>
  </si>
  <si>
    <t>Other Instructional Support Service</t>
  </si>
  <si>
    <t>Counseling and Guidance</t>
  </si>
  <si>
    <t>Matriculation and Stdnt Assessment</t>
  </si>
  <si>
    <t>Transfer Programs</t>
  </si>
  <si>
    <t>Career Guidance</t>
  </si>
  <si>
    <t>Other Student Counseling and Guidan</t>
  </si>
  <si>
    <t>CalWORKS</t>
  </si>
  <si>
    <t>Disabled Student Programs and Serv</t>
  </si>
  <si>
    <t>Extended Opportunity Prog and Serv</t>
  </si>
  <si>
    <t>Student Personnel Administration</t>
  </si>
  <si>
    <t>Financial Aid Administration</t>
  </si>
  <si>
    <t>Job Placement Services</t>
  </si>
  <si>
    <t>Veterans Services</t>
  </si>
  <si>
    <t>Miscellaneous Student Services</t>
  </si>
  <si>
    <t>Building Maintenance and Repairs</t>
  </si>
  <si>
    <t>Custodial Services</t>
  </si>
  <si>
    <t>Ground Maintenance and Repairs</t>
  </si>
  <si>
    <t>Utilities</t>
  </si>
  <si>
    <t>Other Operation and Maint of Plant</t>
  </si>
  <si>
    <t>Planning Policymaking and Coordina</t>
  </si>
  <si>
    <t>Community Relations</t>
  </si>
  <si>
    <t>Fiscal Operations</t>
  </si>
  <si>
    <t>Human Resources Management</t>
  </si>
  <si>
    <t>Noninstruct Staff Retirees Benefit</t>
  </si>
  <si>
    <t>Staff Development</t>
  </si>
  <si>
    <t>Staff Diversity</t>
  </si>
  <si>
    <t>Logistical Services</t>
  </si>
  <si>
    <t>Management Information Systems</t>
  </si>
  <si>
    <t>Oth Gen Institutional Support Srvcs</t>
  </si>
  <si>
    <t>Community Services Classes</t>
  </si>
  <si>
    <t>Community Use of Facilities</t>
  </si>
  <si>
    <t>Economic Development</t>
  </si>
  <si>
    <t>Do Not Used**</t>
  </si>
  <si>
    <t>Oth Community Srvcs n Economic Devl</t>
  </si>
  <si>
    <t>Child Development Centers</t>
  </si>
  <si>
    <t>Parking</t>
  </si>
  <si>
    <t>Student and CoCurricular Activities</t>
  </si>
  <si>
    <t>Auxiliary Operations</t>
  </si>
  <si>
    <t>Other Auxiliary Operations</t>
  </si>
  <si>
    <t>Phycl Propty n Related Acquisitions</t>
  </si>
  <si>
    <t>Long Term Debt</t>
  </si>
  <si>
    <t>Tax Revenue Anticipation Notes</t>
  </si>
  <si>
    <t>Other Financing</t>
  </si>
  <si>
    <t>Transfers</t>
  </si>
  <si>
    <t>Student Aid</t>
  </si>
  <si>
    <t>Other Outgo</t>
  </si>
  <si>
    <t>Appropriation for Contingencies</t>
  </si>
  <si>
    <t>81A000</t>
  </si>
  <si>
    <t>Preconstruction</t>
  </si>
  <si>
    <t>81B000</t>
  </si>
  <si>
    <t>Program Management</t>
  </si>
  <si>
    <t>81C000</t>
  </si>
  <si>
    <t>Operational Expenses</t>
  </si>
  <si>
    <t>81F000</t>
  </si>
  <si>
    <t>Final Project Proposal FPP</t>
  </si>
  <si>
    <t>82A000</t>
  </si>
  <si>
    <t>Architect Fee PP</t>
  </si>
  <si>
    <t>82B000</t>
  </si>
  <si>
    <t>Project Mgmt PP</t>
  </si>
  <si>
    <t>82C000</t>
  </si>
  <si>
    <t>Prelim Tests PP</t>
  </si>
  <si>
    <t>82D000</t>
  </si>
  <si>
    <t>Other Costs PP</t>
  </si>
  <si>
    <t>83A000</t>
  </si>
  <si>
    <t>Architect Fee WD</t>
  </si>
  <si>
    <t>83B000</t>
  </si>
  <si>
    <t>Project Mgmt WD</t>
  </si>
  <si>
    <t>83C000</t>
  </si>
  <si>
    <t>OSA Plan Check Fee WD</t>
  </si>
  <si>
    <t>83D000</t>
  </si>
  <si>
    <t>CC Plan Check Fee WD</t>
  </si>
  <si>
    <t>Other Costs WD</t>
  </si>
  <si>
    <t>84A000</t>
  </si>
  <si>
    <t>Utility Service Construct</t>
  </si>
  <si>
    <t>84B000</t>
  </si>
  <si>
    <t>Site Dev Service Construct</t>
  </si>
  <si>
    <t>84C000</t>
  </si>
  <si>
    <t>Site Dev General Construct</t>
  </si>
  <si>
    <t>84D000</t>
  </si>
  <si>
    <t>Other Site Dev Construct</t>
  </si>
  <si>
    <t>Reconstruction Construct</t>
  </si>
  <si>
    <t>84F000</t>
  </si>
  <si>
    <t>New Construct Construct</t>
  </si>
  <si>
    <t>84G000</t>
  </si>
  <si>
    <t>Other Construct</t>
  </si>
  <si>
    <t>85A000</t>
  </si>
  <si>
    <t>Contingency</t>
  </si>
  <si>
    <t>86A000</t>
  </si>
  <si>
    <t>Architect and Eng Oversight</t>
  </si>
  <si>
    <t>87A000</t>
  </si>
  <si>
    <t>Tests</t>
  </si>
  <si>
    <t>87B000</t>
  </si>
  <si>
    <t>Inspections</t>
  </si>
  <si>
    <t>88A000</t>
  </si>
  <si>
    <t>Construction Mgmt</t>
  </si>
  <si>
    <t>8A1000</t>
  </si>
  <si>
    <t>Furniture Group II Equipment</t>
  </si>
  <si>
    <t>Restricted Fund Balance</t>
  </si>
  <si>
    <t>DO NOT ENTER -STRS Calculated Mandatory Payroll-Related</t>
  </si>
  <si>
    <t>DO NOT ENTER -PERS Calculated Mandatory Payroll-Related</t>
  </si>
  <si>
    <t>DO NOT ENTER -OASDI Calculated Mandatory Payroll-Related</t>
  </si>
  <si>
    <t>DO NOT ENTER -Medicare Calculated Mandatory Payroll-Related</t>
  </si>
  <si>
    <t>DO NOT ENTER -APPLE Calculated Mandatory Payroll-Related</t>
  </si>
  <si>
    <t>DO NOT ENTER -UI Calculated Mandatory Payroll-Related</t>
  </si>
  <si>
    <t>DO NOT ENTER -Workers Comp Calculated Mandatory Payroll-Related</t>
  </si>
  <si>
    <t xml:space="preserve">Instructional Aid paid hourly; requires approved NOE (Notice of Employment) </t>
  </si>
  <si>
    <t>Faculty stipends per stipend agreement</t>
  </si>
  <si>
    <t>Hourly classified; requires approved NOE (Notice of Employment)</t>
  </si>
  <si>
    <t>Classified overtime pay; requires authorization</t>
  </si>
  <si>
    <t>Items produced in WVC Printing facility</t>
  </si>
  <si>
    <t>Supplies &amp; Materials only, not equipment, software, or items for which other expense classifications exist</t>
  </si>
  <si>
    <t>Professional services covered by a professional services contract</t>
  </si>
  <si>
    <t>Dues, Membership, and similar fees for professional organizations and other organized groups</t>
  </si>
  <si>
    <t>Travel and related expenses for students, including Athletics and student group transportation</t>
  </si>
  <si>
    <t>Equipment repair and maintenance agreements; not for building repairs or remodeling projects</t>
  </si>
  <si>
    <t>Items with greater than one-year life; not computers - see account 640004</t>
  </si>
  <si>
    <t>Computer and related equipment witih a value less than $4,999, greater than 1 year useful life</t>
  </si>
  <si>
    <t>Computer software licenses</t>
  </si>
  <si>
    <t>Computer and related equipment witih a value $5,000 or above, greater than 1 year useful life</t>
  </si>
  <si>
    <t>Items with value $5,000 or above, greater than one-year life, not computers - see account 640015</t>
  </si>
  <si>
    <t>Printing produced commercially off-campus, not in college Printing Services.  Duplicating on campus for instructional purposes should be budgeted in 410003</t>
  </si>
  <si>
    <t>program</t>
  </si>
  <si>
    <t>title</t>
  </si>
  <si>
    <t>TOTAL Organization</t>
  </si>
  <si>
    <t>Classroom/Student use: Software licenses less than $5,000 and/or software maintenance agreements</t>
  </si>
  <si>
    <t>Please use this BudgetNotes worksheet to add any notes to explain budget items.  Using this worksheet rather than a separate page helps keep budget information together in one document.  
For expenses with multiple items, please consider entering each on a separate line and then displaying a total for that expense to help us understand how to treat the budget line item.  
For Example: Use Column A to enter amount; use Column B for an explanation.  Sum your list as a total to enter for the expense account.
2,400 Annual Maintenance agreement for WidgetSystems
1,575 Annual Maintenance agreement for TheOtherThing 
1,000 Budget for on-call repair, as needed  
4,975 Total Repair &amp; Maintenance budgeted   &lt;&lt;&gt;&gt;  Show this amount for account 500115 on Budget sheet
Thank you. 
Col A       Col B &gt;&gt;
Amounts  Notes</t>
  </si>
  <si>
    <t>&lt;&lt;NOT FACULTY T&amp;C PER FACULTY CONTRACT</t>
  </si>
  <si>
    <t>Authorized travel &amp; conferenece for classified, administrative staff or for faculty beyond $200 Faculty contractual allocation</t>
  </si>
  <si>
    <t>Not General Fund:Food items for meetings or events, not for travel &amp; conference</t>
  </si>
  <si>
    <t>Dean, School of Art and Design</t>
  </si>
  <si>
    <t>Dean, School of Professional Studies</t>
  </si>
  <si>
    <t>Dean, Language Arts</t>
  </si>
  <si>
    <t>Dean, Science and Math</t>
  </si>
  <si>
    <t>Dean, Social Science</t>
  </si>
  <si>
    <t>Dean, Athletic Director</t>
  </si>
  <si>
    <t>Dean, Kinesiology</t>
  </si>
  <si>
    <t>Dean, School of Art &amp; Design</t>
  </si>
  <si>
    <t>Intercollegiate Athletic Dir, Dean</t>
  </si>
  <si>
    <t>Dean, Science &amp; Math</t>
  </si>
  <si>
    <t>Dean, Social Sciences</t>
  </si>
  <si>
    <t>Part-time, hourly classified</t>
  </si>
  <si>
    <t>Special duties or services performed by external firm.  Requires pre-suthorizaton via a purchase order</t>
  </si>
  <si>
    <t>President's Fund</t>
  </si>
  <si>
    <t>Education Initiatives</t>
  </si>
  <si>
    <t>WVC Advancement Office</t>
  </si>
  <si>
    <t xml:space="preserve">Honors </t>
  </si>
  <si>
    <t>Distance Learning</t>
  </si>
  <si>
    <t>not in use</t>
  </si>
  <si>
    <t>Honors (See 101001)</t>
  </si>
  <si>
    <t>Non-Credit Instruction</t>
  </si>
  <si>
    <t>Umoja/Success</t>
  </si>
  <si>
    <t>Puente</t>
  </si>
  <si>
    <t>Puente Student Services (See 107005)</t>
  </si>
  <si>
    <t>ISA (Not in use)</t>
  </si>
  <si>
    <t>International Students</t>
  </si>
  <si>
    <t>Transfer Center</t>
  </si>
  <si>
    <t>Entrepeneur Center</t>
  </si>
  <si>
    <t>Not in Use</t>
  </si>
  <si>
    <t>Intercollegiate Tennis</t>
  </si>
  <si>
    <r>
      <t xml:space="preserve">Budget Development Worksheet, </t>
    </r>
    <r>
      <rPr>
        <sz val="16"/>
        <color rgb="FFFF0000"/>
        <rFont val="Calibri (Body)"/>
      </rPr>
      <t>FY2020-2021 (FY21)</t>
    </r>
  </si>
  <si>
    <t>Organization Description</t>
  </si>
  <si>
    <t>Object Description</t>
  </si>
  <si>
    <t>Object</t>
  </si>
  <si>
    <t>FY21Proposed</t>
  </si>
  <si>
    <t>FY20Budget</t>
  </si>
  <si>
    <t>ActualYTD</t>
  </si>
  <si>
    <t>EncumberedYTD</t>
  </si>
  <si>
    <t>FY19Actual</t>
  </si>
  <si>
    <t>FY18Actual</t>
  </si>
  <si>
    <t>FY17Actual</t>
  </si>
  <si>
    <t>FY16Actual</t>
  </si>
  <si>
    <t>PT Stipends</t>
  </si>
  <si>
    <t>President Fund WV</t>
  </si>
  <si>
    <t>Advancement Office WV</t>
  </si>
  <si>
    <t>Interfund Transfers Out</t>
  </si>
  <si>
    <t>Honors</t>
  </si>
  <si>
    <t>Stud Grants</t>
  </si>
  <si>
    <t>Stud Books</t>
  </si>
  <si>
    <t>Tuition Reimbursement</t>
  </si>
  <si>
    <t>Guided Pathways</t>
  </si>
  <si>
    <t>Non Credit Education - Do Not Use</t>
  </si>
  <si>
    <t>Basic Skills - Do Not Use</t>
  </si>
  <si>
    <t>Non Credit Instruction</t>
  </si>
  <si>
    <t>ASG Administration</t>
  </si>
  <si>
    <t>Intrafund Transfers Out Sub Funds</t>
  </si>
  <si>
    <t>Stud Scholarships</t>
  </si>
  <si>
    <t>Other Student Aid</t>
  </si>
  <si>
    <t>Stud Bus Pass and Cards</t>
  </si>
  <si>
    <t>Stud Loans</t>
  </si>
  <si>
    <t>Success - Do Not Use</t>
  </si>
  <si>
    <t>Puente Student Services - Do Not Use</t>
  </si>
  <si>
    <t>Dean School of Art and Design</t>
  </si>
  <si>
    <t>Intercollegiate Athletic Dir</t>
  </si>
  <si>
    <t>Intercollegiate Track</t>
  </si>
  <si>
    <t>Mathematics Resource Center</t>
  </si>
  <si>
    <t>Computer Science &amp; Engineering</t>
  </si>
  <si>
    <t>Kvamme Planetarium</t>
  </si>
  <si>
    <t>Health Care Tech</t>
  </si>
  <si>
    <t>Wellness</t>
  </si>
  <si>
    <t>Dean of Kinesiology</t>
  </si>
  <si>
    <t>FY20 YTD</t>
  </si>
  <si>
    <t>LookupValue</t>
  </si>
  <si>
    <r>
      <t xml:space="preserve">Please use the </t>
    </r>
    <r>
      <rPr>
        <b/>
        <sz val="10"/>
        <color indexed="10"/>
        <rFont val="Calibri (Body)"/>
      </rPr>
      <t>BudgetNotes</t>
    </r>
    <r>
      <rPr>
        <b/>
        <sz val="10"/>
        <color indexed="8"/>
        <rFont val="Calibri"/>
        <family val="2"/>
      </rPr>
      <t xml:space="preserve"> tab (see bottom of worksheet) to add any notes to explain budget items.  Using this tab rather than a separate page helps keep budget information together in one document.  Thank you. </t>
    </r>
  </si>
  <si>
    <t>Enter or Update Proposed Budget Below</t>
  </si>
  <si>
    <t>Not in Use:  Non Credit Education (See 1051005)</t>
  </si>
  <si>
    <t>CIS (Not in Use, see 116005)</t>
  </si>
  <si>
    <t>Engineering  (Not in Use, see 116005)</t>
  </si>
  <si>
    <t>Health Care Technology  (Not in Use, See 119004)</t>
  </si>
  <si>
    <t>FedWorkStudy - Admin Services</t>
  </si>
  <si>
    <t xml:space="preserve"> Wellness</t>
  </si>
  <si>
    <t>Payroll-related charges automatically calculated per accounts above</t>
  </si>
  <si>
    <r>
      <t xml:space="preserve">Budget Development Worksheet, </t>
    </r>
    <r>
      <rPr>
        <sz val="16"/>
        <color rgb="FFFF0000"/>
        <rFont val="Calibri (Body)_x0000_"/>
      </rPr>
      <t>2020-2021 (FY21)</t>
    </r>
    <r>
      <rPr>
        <sz val="16"/>
        <color theme="1"/>
        <rFont val="Calibri"/>
        <family val="2"/>
        <scheme val="minor"/>
      </rPr>
      <t xml:space="preserve">
Budget Worksheet for an Organization (Department/Program)</t>
    </r>
  </si>
  <si>
    <t>This workbook has three tabs:  General Instructions (This page); Budget 2020-2021; and BudgetNotes.  Please read the following general instructions to help prepare your budget proposal.</t>
  </si>
  <si>
    <t xml:space="preserve">The worksheet shows any expenditures for this organization for the current year-to-date as well as annual expenditures for the past four fiscal years.  Please review these expenditures as a guide for planning FY21.  A "FY21 Proposed" column is shown with FY20 (the current year) working budget amount filled in.  </t>
  </si>
  <si>
    <r>
      <t>F</t>
    </r>
    <r>
      <rPr>
        <b/>
        <sz val="14"/>
        <color theme="1"/>
        <rFont val="Calibri (Body)_x0000_"/>
      </rPr>
      <t>O</t>
    </r>
    <r>
      <rPr>
        <sz val="11"/>
        <color theme="1"/>
        <rFont val="Calibri"/>
        <family val="2"/>
        <scheme val="minor"/>
      </rPr>
      <t>AP</t>
    </r>
  </si>
  <si>
    <r>
      <t>FO</t>
    </r>
    <r>
      <rPr>
        <b/>
        <sz val="16"/>
        <color theme="1"/>
        <rFont val="Calibri (Body)_x0000_"/>
      </rPr>
      <t>A</t>
    </r>
    <r>
      <rPr>
        <sz val="11"/>
        <color theme="1"/>
        <rFont val="Calibri"/>
        <family val="2"/>
        <scheme val="minor"/>
      </rPr>
      <t>P</t>
    </r>
  </si>
  <si>
    <r>
      <t xml:space="preserve">To prepare your budget proposal, you may accept the FY21Proposed amount or enter an alternative value.  The most frequently used account codes are displayed in the worksheet.  Should you require a budget account for a code not shown, enter that code within the Account column starting on Row 38, where it is indicated to </t>
    </r>
    <r>
      <rPr>
        <b/>
        <sz val="12"/>
        <color theme="1"/>
        <rFont val="Calibri"/>
        <family val="2"/>
        <scheme val="minor"/>
      </rPr>
      <t>&lt;&lt;&lt;Enter Account Code Not Shown Above</t>
    </r>
    <r>
      <rPr>
        <sz val="12"/>
        <color theme="1"/>
        <rFont val="Calibri"/>
        <family val="2"/>
        <scheme val="minor"/>
      </rPr>
      <t xml:space="preserve">.  Entering the Account Code will display the Description for the Account.  Enter the proposed budget amount in Column F.  </t>
    </r>
  </si>
  <si>
    <t xml:space="preserve">Please Note:  You will only be able to select specific cells on the worksheet: Generally the cells in Column F and the Account cells from row 38-47.  </t>
  </si>
  <si>
    <t>In Column M, Explanation, please enter any brief comments to provide an understanding of the proposed budget.  Please also use the tab, BudgetNotes, to enter more detailed explanations to help the Office of Administrative Servces to understand the budget request.</t>
  </si>
  <si>
    <t xml:space="preserve">Remember to Save a copy of the Budget Development Worksheet and forward a copy of the worksheet to your dean or budget administrator for review.  Once reviewed, please forward the approved copy of the worksheet to pat.fenton@westvalley.edu.   </t>
  </si>
  <si>
    <r>
      <rPr>
        <b/>
        <sz val="11"/>
        <color theme="1"/>
        <rFont val="Calibri"/>
        <family val="2"/>
        <scheme val="minor"/>
      </rPr>
      <t>Before doing anythng else, use SAVE AS to save a copy of this workbook file,</t>
    </r>
    <r>
      <rPr>
        <sz val="11"/>
        <color theme="1"/>
        <rFont val="Calibri"/>
        <family val="2"/>
        <scheme val="minor"/>
      </rPr>
      <t xml:space="preserve"> updating the file name to replace ORG with your deparment or program's Organization Number.  The saved file should resemble </t>
    </r>
    <r>
      <rPr>
        <b/>
        <sz val="11"/>
        <color theme="1"/>
        <rFont val="Calibri"/>
        <family val="2"/>
        <scheme val="minor"/>
      </rPr>
      <t>123456.FY21Budget_Planning,Org.xlsx</t>
    </r>
    <r>
      <rPr>
        <sz val="11"/>
        <color theme="1"/>
        <rFont val="Calibri"/>
        <family val="2"/>
        <scheme val="minor"/>
      </rPr>
      <t xml:space="preserve">  </t>
    </r>
  </si>
  <si>
    <r>
      <t xml:space="preserve">The Budget2020-2021 tab is the worksheet in which you will update or enter your proposed budget.  To begin your Budget Development Worksheet, please </t>
    </r>
    <r>
      <rPr>
        <b/>
        <u/>
        <sz val="12"/>
        <color theme="1"/>
        <rFont val="Calibri (Body)_x0000_"/>
      </rPr>
      <t xml:space="preserve">first enter the Organization number in the Yellow box </t>
    </r>
    <r>
      <rPr>
        <sz val="12"/>
        <color theme="1"/>
        <rFont val="Calibri"/>
        <family val="2"/>
        <scheme val="minor"/>
      </rPr>
      <t xml:space="preserve">at the top of Column C on the worksheet.  You may look up an Organization code on the fourth tab of this workbook, "Organiization".  </t>
    </r>
  </si>
  <si>
    <t xml:space="preserve">Your organization's name will appear.  You will also see additional data completed on the worksheet. It is important that you enter this value as it keys the worksheet to retreive other data and is used when all budgets are consolidated.  </t>
  </si>
  <si>
    <t>This budget proposal addresses only "discretionary operating expenses"; permanent faculty and staff positions and associate faculty are not budgeted on this worksheet.  Hourly ("NOE"), overtime, stipends, and similar expenditures are to be budgeted on this worksheet.  Related payroll charges are automatically calculated, based upon the amount budgeted.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</si>
</sst>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00%"/>
    <numFmt numFmtId="165" formatCode="000000"/>
    <numFmt numFmtId="166" formatCode="######"/>
    <numFmt numFmtId="167" formatCode="_(* #,##0_);_(* \(#,##0\);_(* &quot;-&quot;??_);_(@_)"/>
  </numFmts>
  <fonts count="29">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0"/>
      <name val="Arial"/>
      <family val="2"/>
    </font>
    <font>
      <sz val="8"/>
      <name val="Calibri"/>
      <family val="2"/>
    </font>
    <font>
      <sz val="11"/>
      <color theme="1"/>
      <name val="Calibri"/>
      <family val="2"/>
      <scheme val="minor"/>
    </font>
    <font>
      <b/>
      <sz val="12"/>
      <color theme="1"/>
      <name val="Calibri"/>
      <family val="2"/>
      <scheme val="minor"/>
    </font>
    <font>
      <i/>
      <sz val="8"/>
      <color theme="1"/>
      <name val="Calibri"/>
      <family val="2"/>
      <scheme val="minor"/>
    </font>
    <font>
      <sz val="11"/>
      <color rgb="FF000000"/>
      <name val="Calibri"/>
      <family val="2"/>
      <scheme val="minor"/>
    </font>
    <font>
      <b/>
      <sz val="14"/>
      <color theme="1"/>
      <name val="Calibri"/>
      <family val="2"/>
      <scheme val="minor"/>
    </font>
    <font>
      <b/>
      <sz val="16"/>
      <color theme="1"/>
      <name val="Calibri"/>
      <family val="2"/>
      <scheme val="minor"/>
    </font>
    <font>
      <b/>
      <sz val="11"/>
      <color theme="1"/>
      <name val="Calibri"/>
      <family val="2"/>
      <scheme val="minor"/>
    </font>
    <font>
      <sz val="14"/>
      <color theme="1"/>
      <name val="Calibri"/>
      <family val="2"/>
      <scheme val="minor"/>
    </font>
    <font>
      <sz val="16"/>
      <color rgb="FFFF0000"/>
      <name val="Calibri (Body)"/>
    </font>
    <font>
      <u/>
      <sz val="11"/>
      <color theme="10"/>
      <name val="Calibri"/>
      <family val="2"/>
      <scheme val="minor"/>
    </font>
    <font>
      <u/>
      <sz val="11"/>
      <color theme="11"/>
      <name val="Calibri"/>
      <family val="2"/>
      <scheme val="minor"/>
    </font>
    <font>
      <sz val="9"/>
      <color theme="1"/>
      <name val="Calibri"/>
      <family val="2"/>
      <scheme val="minor"/>
    </font>
    <font>
      <b/>
      <sz val="11"/>
      <name val="Calibri"/>
      <family val="2"/>
    </font>
    <font>
      <b/>
      <sz val="10"/>
      <color theme="1"/>
      <name val="Calibri"/>
      <family val="2"/>
      <scheme val="minor"/>
    </font>
    <font>
      <b/>
      <sz val="10"/>
      <color indexed="10"/>
      <name val="Calibri (Body)"/>
    </font>
    <font>
      <b/>
      <sz val="10"/>
      <color indexed="8"/>
      <name val="Calibri"/>
      <family val="2"/>
    </font>
    <font>
      <sz val="11"/>
      <color theme="1"/>
      <name val="Calibri (Body)_x0000_"/>
    </font>
    <font>
      <sz val="16"/>
      <color theme="1"/>
      <name val="Calibri"/>
      <family val="2"/>
      <scheme val="minor"/>
    </font>
    <font>
      <sz val="16"/>
      <color rgb="FFFF0000"/>
      <name val="Calibri (Body)_x0000_"/>
    </font>
    <font>
      <b/>
      <u/>
      <sz val="12"/>
      <color theme="1"/>
      <name val="Calibri (Body)_x0000_"/>
    </font>
    <font>
      <b/>
      <sz val="14"/>
      <color theme="1"/>
      <name val="Calibri (Body)_x0000_"/>
    </font>
    <font>
      <b/>
      <sz val="16"/>
      <color theme="1"/>
      <name val="Calibri (Body)_x0000_"/>
    </font>
  </fonts>
  <fills count="11">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6" tint="0.59996337778862885"/>
        <bgColor indexed="64"/>
      </patternFill>
    </fill>
    <fill>
      <patternFill patternType="solid">
        <fgColor theme="0" tint="-0.24994659260841701"/>
        <bgColor indexed="64"/>
      </patternFill>
    </fill>
    <fill>
      <patternFill patternType="solid">
        <fgColor rgb="FFCCFFCC"/>
        <bgColor indexed="64"/>
      </patternFill>
    </fill>
    <fill>
      <patternFill patternType="solid">
        <fgColor theme="3" tint="0.79998168889431442"/>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0"/>
        <bgColor indexed="64"/>
      </patternFill>
    </fill>
  </fills>
  <borders count="2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style="thin">
        <color auto="1"/>
      </top>
      <bottom style="double">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ck">
        <color theme="6" tint="-0.24994659260841701"/>
      </left>
      <right style="thick">
        <color theme="6" tint="-0.24994659260841701"/>
      </right>
      <top style="thick">
        <color theme="6" tint="-0.24994659260841701"/>
      </top>
      <bottom/>
      <diagonal/>
    </border>
    <border>
      <left style="thick">
        <color theme="6" tint="-0.24994659260841701"/>
      </left>
      <right style="thick">
        <color theme="6" tint="-0.24994659260841701"/>
      </right>
      <top/>
      <bottom style="thin">
        <color auto="1"/>
      </bottom>
      <diagonal/>
    </border>
    <border>
      <left style="thick">
        <color theme="6" tint="-0.24994659260841701"/>
      </left>
      <right style="thick">
        <color theme="6" tint="-0.24994659260841701"/>
      </right>
      <top/>
      <bottom/>
      <diagonal/>
    </border>
    <border>
      <left style="thick">
        <color theme="6" tint="-0.24994659260841701"/>
      </left>
      <right/>
      <top/>
      <bottom/>
      <diagonal/>
    </border>
    <border>
      <left style="thick">
        <color theme="6" tint="-0.24994659260841701"/>
      </left>
      <right/>
      <top/>
      <bottom style="thin">
        <color auto="1"/>
      </bottom>
      <diagonal/>
    </border>
    <border>
      <left style="medium">
        <color theme="6" tint="-0.24994659260841701"/>
      </left>
      <right/>
      <top style="medium">
        <color theme="6" tint="-0.24994659260841701"/>
      </top>
      <bottom/>
      <diagonal/>
    </border>
    <border>
      <left/>
      <right/>
      <top style="medium">
        <color theme="6" tint="-0.24994659260841701"/>
      </top>
      <bottom/>
      <diagonal/>
    </border>
    <border>
      <left/>
      <right style="medium">
        <color theme="6" tint="-0.24994659260841701"/>
      </right>
      <top style="medium">
        <color theme="6" tint="-0.24994659260841701"/>
      </top>
      <bottom/>
      <diagonal/>
    </border>
    <border>
      <left style="medium">
        <color theme="6" tint="-0.24994659260841701"/>
      </left>
      <right/>
      <top/>
      <bottom/>
      <diagonal/>
    </border>
    <border>
      <left/>
      <right style="medium">
        <color theme="6" tint="-0.24994659260841701"/>
      </right>
      <top/>
      <bottom/>
      <diagonal/>
    </border>
    <border>
      <left style="medium">
        <color theme="6" tint="-0.24994659260841701"/>
      </left>
      <right/>
      <top/>
      <bottom style="medium">
        <color theme="6" tint="-0.24994659260841701"/>
      </bottom>
      <diagonal/>
    </border>
    <border>
      <left/>
      <right/>
      <top/>
      <bottom style="medium">
        <color theme="6" tint="-0.24994659260841701"/>
      </bottom>
      <diagonal/>
    </border>
    <border>
      <left/>
      <right style="medium">
        <color theme="6" tint="-0.24994659260841701"/>
      </right>
      <top/>
      <bottom style="medium">
        <color theme="6" tint="-0.24994659260841701"/>
      </bottom>
      <diagonal/>
    </border>
    <border>
      <left style="medium">
        <color theme="6" tint="-0.24994659260841701"/>
      </left>
      <right style="medium">
        <color theme="6" tint="-0.24994659260841701"/>
      </right>
      <top style="medium">
        <color theme="6" tint="-0.24994659260841701"/>
      </top>
      <bottom/>
      <diagonal/>
    </border>
    <border>
      <left style="medium">
        <color theme="6" tint="-0.24994659260841701"/>
      </left>
      <right style="medium">
        <color theme="6" tint="-0.24994659260841701"/>
      </right>
      <top/>
      <bottom/>
      <diagonal/>
    </border>
    <border>
      <left style="medium">
        <color theme="6" tint="-0.24994659260841701"/>
      </left>
      <right style="medium">
        <color theme="6" tint="-0.24994659260841701"/>
      </right>
      <top/>
      <bottom style="medium">
        <color theme="6" tint="-0.24994659260841701"/>
      </bottom>
      <diagonal/>
    </border>
    <border>
      <left style="double">
        <color theme="6" tint="-0.24994659260841701"/>
      </left>
      <right style="double">
        <color theme="6" tint="-0.24994659260841701"/>
      </right>
      <top style="double">
        <color theme="6" tint="-0.24994659260841701"/>
      </top>
      <bottom style="double">
        <color theme="6" tint="-0.24994659260841701"/>
      </bottom>
      <diagonal/>
    </border>
  </borders>
  <cellStyleXfs count="6">
    <xf numFmtId="0" fontId="0" fillId="0" borderId="0"/>
    <xf numFmtId="43" fontId="7" fillId="0" borderId="0" applyFon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cellStyleXfs>
  <cellXfs count="93">
    <xf numFmtId="0" fontId="0" fillId="0" borderId="0" xfId="0"/>
    <xf numFmtId="0" fontId="5" fillId="0" borderId="0" xfId="0" applyFont="1" applyAlignment="1"/>
    <xf numFmtId="0" fontId="0" fillId="0" borderId="0" xfId="0" applyNumberFormat="1"/>
    <xf numFmtId="0" fontId="9" fillId="0" borderId="0" xfId="0" applyFont="1"/>
    <xf numFmtId="0" fontId="0" fillId="0" borderId="0" xfId="0" quotePrefix="1"/>
    <xf numFmtId="0" fontId="0" fillId="0" borderId="0" xfId="0" applyProtection="1"/>
    <xf numFmtId="0" fontId="0" fillId="2" borderId="0" xfId="0" applyFill="1" applyProtection="1"/>
    <xf numFmtId="0" fontId="0" fillId="0" borderId="0" xfId="0" applyAlignment="1">
      <alignment wrapText="1"/>
    </xf>
    <xf numFmtId="0" fontId="5" fillId="0" borderId="0" xfId="0" applyFont="1" applyAlignment="1">
      <alignment wrapText="1"/>
    </xf>
    <xf numFmtId="1" fontId="0" fillId="0" borderId="0" xfId="0" applyNumberFormat="1" applyProtection="1"/>
    <xf numFmtId="0" fontId="10" fillId="0" borderId="0" xfId="0" applyFont="1" applyAlignment="1">
      <alignment wrapText="1"/>
    </xf>
    <xf numFmtId="0" fontId="11" fillId="0" borderId="0" xfId="0" applyFont="1" applyProtection="1"/>
    <xf numFmtId="0" fontId="8" fillId="0" borderId="0" xfId="0" applyFont="1" applyProtection="1"/>
    <xf numFmtId="1" fontId="11" fillId="3" borderId="1" xfId="0" applyNumberFormat="1" applyFont="1" applyFill="1" applyBorder="1" applyProtection="1">
      <protection locked="0"/>
    </xf>
    <xf numFmtId="1" fontId="0" fillId="0" borderId="0" xfId="0" applyNumberFormat="1" applyAlignment="1" applyProtection="1">
      <alignment vertical="top"/>
    </xf>
    <xf numFmtId="0" fontId="0" fillId="0" borderId="0" xfId="0" applyAlignment="1" applyProtection="1">
      <alignment vertical="top"/>
    </xf>
    <xf numFmtId="0" fontId="12" fillId="0" borderId="0" xfId="0" applyFont="1" applyProtection="1"/>
    <xf numFmtId="0" fontId="0" fillId="4" borderId="2" xfId="0" applyFill="1" applyBorder="1" applyAlignment="1" applyProtection="1">
      <alignment horizontal="center"/>
    </xf>
    <xf numFmtId="0" fontId="0" fillId="5" borderId="3" xfId="0" applyFill="1" applyBorder="1" applyProtection="1"/>
    <xf numFmtId="0" fontId="13" fillId="6" borderId="3" xfId="0" applyFont="1" applyFill="1" applyBorder="1" applyAlignment="1" applyProtection="1">
      <alignment horizontal="center"/>
    </xf>
    <xf numFmtId="0" fontId="0" fillId="0" borderId="0" xfId="0" applyProtection="1">
      <protection locked="0"/>
    </xf>
    <xf numFmtId="0" fontId="0" fillId="0" borderId="0" xfId="0" applyAlignment="1" applyProtection="1">
      <alignment vertical="top" wrapText="1"/>
      <protection locked="0"/>
    </xf>
    <xf numFmtId="0" fontId="0" fillId="0" borderId="0" xfId="0" applyNumberFormat="1" applyFont="1"/>
    <xf numFmtId="165" fontId="0" fillId="0" borderId="0" xfId="0" applyNumberFormat="1"/>
    <xf numFmtId="165" fontId="0" fillId="0" borderId="0" xfId="0" applyNumberFormat="1" applyFont="1"/>
    <xf numFmtId="0" fontId="0" fillId="0" borderId="0" xfId="0" applyNumberFormat="1" applyFont="1" applyProtection="1"/>
    <xf numFmtId="0" fontId="0" fillId="2" borderId="0" xfId="0" applyNumberFormat="1" applyFont="1" applyFill="1" applyProtection="1"/>
    <xf numFmtId="0" fontId="0" fillId="0" borderId="0" xfId="0" applyAlignment="1" applyProtection="1">
      <alignment vertical="top"/>
      <protection locked="0"/>
    </xf>
    <xf numFmtId="0" fontId="0" fillId="0" borderId="0" xfId="0" applyFill="1" applyAlignment="1" applyProtection="1">
      <alignment vertical="top" wrapText="1"/>
      <protection locked="0"/>
    </xf>
    <xf numFmtId="165" fontId="0" fillId="0" borderId="0" xfId="0" applyNumberFormat="1" applyFont="1" applyFill="1" applyProtection="1"/>
    <xf numFmtId="165" fontId="0" fillId="2" borderId="0" xfId="0" applyNumberFormat="1" applyFont="1" applyFill="1" applyProtection="1"/>
    <xf numFmtId="166" fontId="5" fillId="0" borderId="0" xfId="0" applyNumberFormat="1" applyFont="1" applyAlignment="1"/>
    <xf numFmtId="166" fontId="0" fillId="0" borderId="0" xfId="0" applyNumberFormat="1"/>
    <xf numFmtId="165" fontId="0" fillId="0" borderId="0" xfId="0" quotePrefix="1" applyNumberFormat="1"/>
    <xf numFmtId="14" fontId="18" fillId="0" borderId="0" xfId="0" applyNumberFormat="1" applyFont="1" applyAlignment="1" applyProtection="1">
      <alignment horizontal="center" vertical="center"/>
    </xf>
    <xf numFmtId="0" fontId="19" fillId="0" borderId="0" xfId="0" applyNumberFormat="1" applyFont="1"/>
    <xf numFmtId="3" fontId="19" fillId="0" borderId="0" xfId="0" applyNumberFormat="1" applyFont="1"/>
    <xf numFmtId="3" fontId="0" fillId="0" borderId="0" xfId="0" applyNumberFormat="1" applyFont="1"/>
    <xf numFmtId="167" fontId="8" fillId="0" borderId="0" xfId="1" applyNumberFormat="1" applyFont="1" applyAlignment="1" applyProtection="1">
      <alignment vertical="center" wrapText="1"/>
    </xf>
    <xf numFmtId="167" fontId="0" fillId="0" borderId="0" xfId="1" applyNumberFormat="1" applyFont="1" applyProtection="1"/>
    <xf numFmtId="167" fontId="8" fillId="0" borderId="0" xfId="1" applyNumberFormat="1" applyFont="1" applyBorder="1" applyAlignment="1" applyProtection="1">
      <alignment vertical="center" wrapText="1"/>
    </xf>
    <xf numFmtId="167" fontId="8" fillId="0" borderId="0" xfId="1" applyNumberFormat="1" applyFont="1" applyFill="1" applyBorder="1" applyAlignment="1" applyProtection="1">
      <alignment vertical="center" wrapText="1"/>
    </xf>
    <xf numFmtId="167" fontId="7" fillId="2" borderId="0" xfId="1" applyNumberFormat="1" applyFont="1" applyFill="1" applyProtection="1"/>
    <xf numFmtId="167" fontId="0" fillId="0" borderId="0" xfId="1" applyNumberFormat="1" applyFont="1" applyAlignment="1" applyProtection="1">
      <alignment vertical="top"/>
    </xf>
    <xf numFmtId="167" fontId="0" fillId="0" borderId="0" xfId="1" applyNumberFormat="1" applyFont="1" applyAlignment="1" applyProtection="1"/>
    <xf numFmtId="167" fontId="7" fillId="0" borderId="3" xfId="1" applyNumberFormat="1" applyFont="1" applyFill="1" applyBorder="1" applyProtection="1"/>
    <xf numFmtId="0" fontId="0" fillId="0" borderId="0" xfId="0" applyFill="1" applyBorder="1" applyAlignment="1" applyProtection="1">
      <alignment horizontal="left"/>
    </xf>
    <xf numFmtId="0" fontId="18" fillId="10" borderId="0" xfId="0" applyFont="1" applyFill="1" applyBorder="1" applyAlignment="1" applyProtection="1"/>
    <xf numFmtId="0" fontId="0" fillId="4" borderId="4" xfId="0" applyFill="1" applyBorder="1" applyAlignment="1" applyProtection="1">
      <alignment horizontal="center"/>
    </xf>
    <xf numFmtId="167" fontId="0" fillId="0" borderId="0" xfId="1" applyNumberFormat="1" applyFont="1" applyProtection="1">
      <protection locked="0"/>
    </xf>
    <xf numFmtId="165" fontId="0" fillId="0" borderId="0" xfId="0" applyNumberFormat="1" applyFont="1" applyFill="1" applyProtection="1">
      <protection locked="0"/>
    </xf>
    <xf numFmtId="0" fontId="0" fillId="0" borderId="0" xfId="0" applyAlignment="1" applyProtection="1">
      <protection locked="0"/>
    </xf>
    <xf numFmtId="1" fontId="0" fillId="0" borderId="0" xfId="0" applyNumberFormat="1" applyAlignment="1" applyProtection="1">
      <alignment vertical="top"/>
      <protection locked="0"/>
    </xf>
    <xf numFmtId="167" fontId="0" fillId="0" borderId="10" xfId="1" applyNumberFormat="1" applyFont="1" applyBorder="1" applyAlignment="1" applyProtection="1">
      <alignment horizontal="center"/>
    </xf>
    <xf numFmtId="167" fontId="0" fillId="0" borderId="0" xfId="1" applyNumberFormat="1" applyFont="1" applyAlignment="1" applyProtection="1">
      <alignment horizontal="center"/>
    </xf>
    <xf numFmtId="167" fontId="0" fillId="0" borderId="11" xfId="1" applyNumberFormat="1" applyFont="1" applyBorder="1" applyAlignment="1" applyProtection="1">
      <alignment horizontal="center"/>
    </xf>
    <xf numFmtId="167" fontId="0" fillId="0" borderId="4" xfId="1" applyNumberFormat="1" applyFont="1" applyBorder="1" applyAlignment="1" applyProtection="1">
      <alignment horizontal="center"/>
    </xf>
    <xf numFmtId="167" fontId="0" fillId="3" borderId="2" xfId="1" applyNumberFormat="1" applyFont="1" applyFill="1" applyBorder="1" applyProtection="1"/>
    <xf numFmtId="167" fontId="0" fillId="7" borderId="2" xfId="1" applyNumberFormat="1" applyFont="1" applyFill="1" applyBorder="1" applyProtection="1"/>
    <xf numFmtId="167" fontId="0" fillId="9" borderId="0" xfId="1" applyNumberFormat="1" applyFont="1" applyFill="1" applyProtection="1"/>
    <xf numFmtId="43" fontId="7" fillId="0" borderId="3" xfId="1" applyFont="1" applyFill="1" applyBorder="1" applyProtection="1"/>
    <xf numFmtId="0" fontId="0" fillId="9" borderId="0" xfId="0" applyFill="1" applyProtection="1"/>
    <xf numFmtId="164" fontId="0" fillId="9" borderId="0" xfId="0" applyNumberFormat="1" applyFill="1" applyProtection="1"/>
    <xf numFmtId="0" fontId="0" fillId="0" borderId="0" xfId="0" applyFont="1" applyAlignment="1" applyProtection="1">
      <alignment vertical="center"/>
      <protection locked="0"/>
    </xf>
    <xf numFmtId="1" fontId="0" fillId="0" borderId="0" xfId="0" applyNumberFormat="1" applyFill="1" applyProtection="1"/>
    <xf numFmtId="0" fontId="0" fillId="0" borderId="0" xfId="0" applyAlignment="1" applyProtection="1">
      <alignment wrapText="1"/>
      <protection locked="0"/>
    </xf>
    <xf numFmtId="167" fontId="7" fillId="3" borderId="3" xfId="1" applyNumberFormat="1" applyFont="1" applyFill="1" applyBorder="1" applyProtection="1"/>
    <xf numFmtId="0" fontId="24" fillId="0" borderId="23" xfId="0" applyFont="1" applyBorder="1" applyAlignment="1">
      <alignment horizontal="center" vertical="center" wrapText="1"/>
    </xf>
    <xf numFmtId="0" fontId="4" fillId="0" borderId="0" xfId="0" applyFont="1" applyAlignment="1">
      <alignment wrapText="1"/>
    </xf>
    <xf numFmtId="0" fontId="4" fillId="0" borderId="0" xfId="0" applyFont="1"/>
    <xf numFmtId="0" fontId="0" fillId="0" borderId="0" xfId="0" applyAlignment="1">
      <alignment horizontal="center" vertical="center"/>
    </xf>
    <xf numFmtId="0" fontId="4" fillId="0" borderId="0" xfId="0" applyFont="1" applyAlignment="1">
      <alignment vertical="center" wrapText="1"/>
    </xf>
    <xf numFmtId="0" fontId="3" fillId="0" borderId="0" xfId="0" applyFont="1" applyAlignment="1">
      <alignment wrapText="1"/>
    </xf>
    <xf numFmtId="0" fontId="0" fillId="0" borderId="0" xfId="0" applyAlignment="1">
      <alignment horizontal="center" vertical="top"/>
    </xf>
    <xf numFmtId="0" fontId="2" fillId="0" borderId="0" xfId="0" applyFont="1" applyAlignment="1">
      <alignment wrapText="1"/>
    </xf>
    <xf numFmtId="0" fontId="0" fillId="8" borderId="20" xfId="0" applyFill="1" applyBorder="1" applyAlignment="1" applyProtection="1">
      <alignment vertical="center" wrapText="1"/>
    </xf>
    <xf numFmtId="0" fontId="0" fillId="8" borderId="21" xfId="0" applyFill="1" applyBorder="1" applyAlignment="1" applyProtection="1">
      <alignment vertical="center" wrapText="1"/>
    </xf>
    <xf numFmtId="0" fontId="0" fillId="8" borderId="22" xfId="0" applyFill="1" applyBorder="1" applyAlignment="1" applyProtection="1">
      <alignment vertical="center" wrapText="1"/>
    </xf>
    <xf numFmtId="0" fontId="20" fillId="0" borderId="12" xfId="0" applyFont="1" applyFill="1" applyBorder="1" applyAlignment="1" applyProtection="1">
      <alignment vertical="center" wrapText="1"/>
    </xf>
    <xf numFmtId="0" fontId="20" fillId="0" borderId="13" xfId="0" applyFont="1" applyFill="1" applyBorder="1" applyAlignment="1" applyProtection="1">
      <alignment vertical="center" wrapText="1"/>
    </xf>
    <xf numFmtId="0" fontId="20" fillId="0" borderId="14" xfId="0" applyFont="1" applyFill="1" applyBorder="1" applyAlignment="1" applyProtection="1">
      <alignment vertical="center" wrapText="1"/>
    </xf>
    <xf numFmtId="0" fontId="20" fillId="0" borderId="15" xfId="0" applyFont="1" applyFill="1" applyBorder="1" applyAlignment="1" applyProtection="1">
      <alignment vertical="center" wrapText="1"/>
    </xf>
    <xf numFmtId="0" fontId="20" fillId="0" borderId="0" xfId="0" applyFont="1" applyFill="1" applyBorder="1" applyAlignment="1" applyProtection="1">
      <alignment vertical="center" wrapText="1"/>
    </xf>
    <xf numFmtId="0" fontId="20" fillId="0" borderId="16" xfId="0" applyFont="1" applyFill="1" applyBorder="1" applyAlignment="1" applyProtection="1">
      <alignment vertical="center" wrapText="1"/>
    </xf>
    <xf numFmtId="0" fontId="20" fillId="0" borderId="17" xfId="0" applyFont="1" applyFill="1" applyBorder="1" applyAlignment="1" applyProtection="1">
      <alignment vertical="center" wrapText="1"/>
    </xf>
    <xf numFmtId="0" fontId="20" fillId="0" borderId="18" xfId="0" applyFont="1" applyFill="1" applyBorder="1" applyAlignment="1" applyProtection="1">
      <alignment vertical="center" wrapText="1"/>
    </xf>
    <xf numFmtId="0" fontId="20" fillId="0" borderId="19" xfId="0" applyFont="1" applyFill="1" applyBorder="1" applyAlignment="1" applyProtection="1">
      <alignment vertical="center" wrapText="1"/>
    </xf>
    <xf numFmtId="167" fontId="23" fillId="10" borderId="7" xfId="1" applyNumberFormat="1" applyFont="1" applyFill="1" applyBorder="1" applyAlignment="1" applyProtection="1">
      <alignment horizontal="center" vertical="center" wrapText="1"/>
    </xf>
    <xf numFmtId="167" fontId="23" fillId="10" borderId="9" xfId="1" applyNumberFormat="1" applyFont="1" applyFill="1" applyBorder="1" applyAlignment="1" applyProtection="1">
      <alignment horizontal="center" vertical="center" wrapText="1"/>
    </xf>
    <xf numFmtId="167" fontId="23" fillId="10" borderId="8" xfId="1" applyNumberFormat="1" applyFont="1" applyFill="1" applyBorder="1" applyAlignment="1" applyProtection="1">
      <alignment horizontal="center" vertical="center" wrapText="1"/>
    </xf>
    <xf numFmtId="0" fontId="14" fillId="3" borderId="5" xfId="0" applyFont="1" applyFill="1" applyBorder="1" applyAlignment="1" applyProtection="1">
      <alignment vertical="center" wrapText="1"/>
    </xf>
    <xf numFmtId="0" fontId="14" fillId="3" borderId="2" xfId="0" applyFont="1" applyFill="1" applyBorder="1" applyAlignment="1" applyProtection="1">
      <alignment vertical="center" wrapText="1"/>
    </xf>
    <xf numFmtId="0" fontId="14" fillId="3" borderId="6" xfId="0" applyFont="1" applyFill="1" applyBorder="1" applyAlignment="1" applyProtection="1">
      <alignment vertical="center" wrapText="1"/>
    </xf>
  </cellXfs>
  <cellStyles count="6">
    <cellStyle name="Comma" xfId="1" builtinId="3"/>
    <cellStyle name="Followed Hyperlink" xfId="3" builtinId="9" hidden="1"/>
    <cellStyle name="Followed Hyperlink" xfId="5" builtinId="9" hidden="1"/>
    <cellStyle name="Hyperlink" xfId="2" builtinId="8" hidden="1"/>
    <cellStyle name="Hyperlink" xfId="4" builtinId="8" hidden="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6D1B5-B770-2A45-9A2C-F6F78F62AC5C}">
  <dimension ref="B1:C41"/>
  <sheetViews>
    <sheetView showGridLines="0" tabSelected="1" zoomScale="125" zoomScaleNormal="125" workbookViewId="0">
      <selection activeCell="B13" sqref="B13"/>
    </sheetView>
  </sheetViews>
  <sheetFormatPr baseColWidth="10" defaultRowHeight="15"/>
  <cols>
    <col min="2" max="2" width="108" customWidth="1"/>
  </cols>
  <sheetData>
    <row r="1" spans="2:3" ht="48" customHeight="1" thickTop="1" thickBot="1">
      <c r="B1" s="67" t="s">
        <v>863</v>
      </c>
    </row>
    <row r="2" spans="2:3" ht="16" thickTop="1"/>
    <row r="3" spans="2:3" ht="32">
      <c r="B3" s="7" t="s">
        <v>872</v>
      </c>
    </row>
    <row r="5" spans="2:3" ht="34">
      <c r="B5" s="68" t="s">
        <v>864</v>
      </c>
    </row>
    <row r="6" spans="2:3" ht="16">
      <c r="B6" s="69"/>
    </row>
    <row r="7" spans="2:3" ht="51">
      <c r="B7" s="72" t="s">
        <v>873</v>
      </c>
      <c r="C7" s="70" t="s">
        <v>866</v>
      </c>
    </row>
    <row r="8" spans="2:3" ht="16">
      <c r="B8" s="72"/>
      <c r="C8" s="73"/>
    </row>
    <row r="9" spans="2:3" ht="34">
      <c r="B9" s="72" t="s">
        <v>874</v>
      </c>
      <c r="C9" s="73"/>
    </row>
    <row r="10" spans="2:3" ht="16">
      <c r="B10" s="69"/>
    </row>
    <row r="11" spans="2:3" ht="51">
      <c r="B11" s="68" t="s">
        <v>865</v>
      </c>
    </row>
    <row r="12" spans="2:3" ht="16">
      <c r="B12" s="68"/>
    </row>
    <row r="13" spans="2:3" ht="51">
      <c r="B13" s="74" t="s">
        <v>875</v>
      </c>
    </row>
    <row r="14" spans="2:3" ht="16">
      <c r="B14" s="69"/>
    </row>
    <row r="15" spans="2:3" ht="68">
      <c r="B15" s="68" t="s">
        <v>868</v>
      </c>
      <c r="C15" s="70" t="s">
        <v>867</v>
      </c>
    </row>
    <row r="16" spans="2:3" ht="16">
      <c r="B16" s="69"/>
    </row>
    <row r="17" spans="2:2" ht="34">
      <c r="B17" s="68" t="s">
        <v>869</v>
      </c>
    </row>
    <row r="18" spans="2:2" ht="16">
      <c r="B18" s="69"/>
    </row>
    <row r="19" spans="2:2" ht="51">
      <c r="B19" s="71" t="s">
        <v>870</v>
      </c>
    </row>
    <row r="20" spans="2:2" ht="16">
      <c r="B20" s="69"/>
    </row>
    <row r="21" spans="2:2" ht="34">
      <c r="B21" s="68" t="s">
        <v>871</v>
      </c>
    </row>
    <row r="22" spans="2:2" ht="16">
      <c r="B22" s="69"/>
    </row>
    <row r="23" spans="2:2" ht="16">
      <c r="B23" s="69"/>
    </row>
    <row r="24" spans="2:2" ht="16">
      <c r="B24" s="69"/>
    </row>
    <row r="25" spans="2:2" ht="16">
      <c r="B25" s="69"/>
    </row>
    <row r="26" spans="2:2" ht="16">
      <c r="B26" s="69"/>
    </row>
    <row r="27" spans="2:2" ht="16">
      <c r="B27" s="69"/>
    </row>
    <row r="28" spans="2:2" ht="16">
      <c r="B28" s="69"/>
    </row>
    <row r="29" spans="2:2" ht="16">
      <c r="B29" s="69"/>
    </row>
    <row r="30" spans="2:2" ht="16">
      <c r="B30" s="69"/>
    </row>
    <row r="31" spans="2:2" ht="16">
      <c r="B31" s="69"/>
    </row>
    <row r="32" spans="2:2" ht="16">
      <c r="B32" s="69"/>
    </row>
    <row r="33" spans="2:2" ht="16">
      <c r="B33" s="69"/>
    </row>
    <row r="34" spans="2:2" ht="16">
      <c r="B34" s="69"/>
    </row>
    <row r="35" spans="2:2" ht="16">
      <c r="B35" s="69"/>
    </row>
    <row r="36" spans="2:2" ht="16">
      <c r="B36" s="69"/>
    </row>
    <row r="37" spans="2:2" ht="16">
      <c r="B37" s="69"/>
    </row>
    <row r="38" spans="2:2" ht="16">
      <c r="B38" s="69"/>
    </row>
    <row r="39" spans="2:2" ht="16">
      <c r="B39" s="69"/>
    </row>
    <row r="40" spans="2:2" ht="16">
      <c r="B40" s="69"/>
    </row>
    <row r="41" spans="2:2" ht="16">
      <c r="B41" s="69"/>
    </row>
  </sheetData>
  <sheetProtection algorithmName="SHA-512" hashValue="kYGT/ClXorpjkC0CeJjAlj12/S/OlUlIYe8NfMjUkJ+05hNgm9ob3hyzF8r2ioRXxBzGOMYp/+yqWtbYJfGQug==" saltValue="0BTzjn+UKIwk5oH0xq1gWw==" spinCount="100000" sheet="1" objects="1" scenarios="1" selectLockedCells="1" selectUn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Y49"/>
  <sheetViews>
    <sheetView zoomScale="125" zoomScaleNormal="125" workbookViewId="0">
      <selection activeCell="C2" sqref="C2"/>
    </sheetView>
  </sheetViews>
  <sheetFormatPr baseColWidth="10" defaultColWidth="8.83203125" defaultRowHeight="15"/>
  <cols>
    <col min="1" max="1" width="6.83203125" style="5" customWidth="1"/>
    <col min="2" max="3" width="11" style="5" customWidth="1"/>
    <col min="4" max="4" width="9.33203125" style="5" customWidth="1"/>
    <col min="5" max="5" width="30.6640625" style="5" bestFit="1" customWidth="1"/>
    <col min="6" max="6" width="13" style="39" bestFit="1" customWidth="1"/>
    <col min="7" max="7" width="11.1640625" style="39" bestFit="1" customWidth="1"/>
    <col min="8" max="8" width="10.83203125" style="39" customWidth="1"/>
    <col min="9" max="12" width="10.6640625" style="39" bestFit="1" customWidth="1"/>
    <col min="13" max="13" width="38.83203125" style="5" customWidth="1"/>
    <col min="14" max="14" width="8.6640625" style="5" customWidth="1"/>
    <col min="15" max="16384" width="8.83203125" style="5"/>
  </cols>
  <sheetData>
    <row r="1" spans="1:25" ht="21" customHeight="1" thickTop="1">
      <c r="A1" s="16" t="s">
        <v>811</v>
      </c>
      <c r="F1" s="87" t="s">
        <v>855</v>
      </c>
      <c r="H1" s="38"/>
      <c r="I1" s="38"/>
      <c r="J1" s="38"/>
      <c r="K1" s="38"/>
      <c r="M1" s="75" t="s">
        <v>89</v>
      </c>
      <c r="N1" s="78" t="s">
        <v>854</v>
      </c>
      <c r="O1" s="79"/>
      <c r="P1" s="79"/>
      <c r="Q1" s="79"/>
      <c r="R1" s="79"/>
      <c r="S1" s="80"/>
    </row>
    <row r="2" spans="1:25" ht="24" customHeight="1">
      <c r="A2" s="11" t="s">
        <v>281</v>
      </c>
      <c r="C2" s="13"/>
      <c r="D2" s="11" t="str">
        <f>VLOOKUP(C2,Organization!$A$2:'Organization'!$B$153,2)</f>
        <v>&lt;&lt;Enter Cost Center Number</v>
      </c>
      <c r="F2" s="88"/>
      <c r="G2" s="53"/>
      <c r="H2" s="54"/>
      <c r="I2" s="38"/>
      <c r="J2" s="38"/>
      <c r="K2" s="38"/>
      <c r="M2" s="76"/>
      <c r="N2" s="81"/>
      <c r="O2" s="82"/>
      <c r="P2" s="82"/>
      <c r="Q2" s="82"/>
      <c r="R2" s="82"/>
      <c r="S2" s="83"/>
    </row>
    <row r="3" spans="1:25" ht="17" thickBot="1">
      <c r="A3" s="63"/>
      <c r="B3" s="34">
        <v>43752</v>
      </c>
      <c r="D3" s="12" t="str">
        <f>VLOOKUP(TRUNC(C2/1000,0),Responsibility!A2:B27,2)</f>
        <v>-----</v>
      </c>
      <c r="F3" s="89"/>
      <c r="G3" s="55"/>
      <c r="H3" s="56"/>
      <c r="I3" s="40"/>
      <c r="J3" s="40"/>
      <c r="K3" s="40"/>
      <c r="L3" s="41"/>
      <c r="M3" s="77"/>
      <c r="N3" s="84"/>
      <c r="O3" s="85"/>
      <c r="P3" s="85"/>
      <c r="Q3" s="85"/>
      <c r="R3" s="85"/>
      <c r="S3" s="86"/>
    </row>
    <row r="4" spans="1:25">
      <c r="A4" s="17" t="s">
        <v>85</v>
      </c>
      <c r="B4" s="17" t="s">
        <v>278</v>
      </c>
      <c r="C4" s="17" t="s">
        <v>279</v>
      </c>
      <c r="D4" s="17" t="s">
        <v>280</v>
      </c>
      <c r="E4" s="17" t="s">
        <v>1</v>
      </c>
      <c r="F4" s="57" t="str">
        <f>PriorYR!$F$1</f>
        <v>FY21Proposed</v>
      </c>
      <c r="G4" s="58" t="str">
        <f>PriorYR!$G$1</f>
        <v>FY20Budget</v>
      </c>
      <c r="H4" s="58" t="str">
        <f>PriorYR!$H$1</f>
        <v>FY20 YTD</v>
      </c>
      <c r="I4" s="58" t="str">
        <f>PriorYR!$K$1</f>
        <v>FY19Actual</v>
      </c>
      <c r="J4" s="58" t="str">
        <f>PriorYR!$L$1</f>
        <v>FY18Actual</v>
      </c>
      <c r="K4" s="58" t="str">
        <f>PriorYR!$M$1</f>
        <v>FY17Actual</v>
      </c>
      <c r="L4" s="58" t="str">
        <f>PriorYR!$N$1</f>
        <v>FY16Actual</v>
      </c>
      <c r="M4" s="48" t="s">
        <v>86</v>
      </c>
      <c r="N4" s="46"/>
      <c r="O4" s="47"/>
    </row>
    <row r="5" spans="1:25">
      <c r="A5" s="20" t="str">
        <f>IF(A$3="","",$A$3)</f>
        <v/>
      </c>
      <c r="B5" s="9">
        <f>$C$2</f>
        <v>0</v>
      </c>
      <c r="C5" s="25">
        <v>140015</v>
      </c>
      <c r="D5" s="29">
        <f>VLOOKUP($C$2,Organization!$A$2:'Organization'!$D$153,4)</f>
        <v>0</v>
      </c>
      <c r="E5" s="5" t="str">
        <f>IF(C5="","",VLOOKUP(C5,Account!$A$2:$B$141,2))</f>
        <v>PT Stipends Noninstruction</v>
      </c>
      <c r="F5" s="49">
        <f>IF(ISNA(VLOOKUP(CONCATENATE($B5,$C5),PriorYR!$E$2:$N$1273,2,FALSE))=TRUE,0,VLOOKUP(CONCATENATE($B5,$C5),PriorYR!$E$2:$N$1273,2,FALSE))</f>
        <v>0</v>
      </c>
      <c r="G5" s="39">
        <f>IF(ISNA(VLOOKUP(CONCATENATE($B5,$C5),PriorYR!$E$2:$N$1273,3,FALSE))=TRUE,0,VLOOKUP(CONCATENATE($B5,$C5),PriorYR!$E$2:$N$1273,3,FALSE))</f>
        <v>0</v>
      </c>
      <c r="H5" s="39">
        <f>IF(ISNA(VLOOKUP(CONCATENATE($B5,$C5),PriorYR!$E$2:$N$1273,4,FALSE))=TRUE,0,VLOOKUP(CONCATENATE($B5,$C5),PriorYR!$E$2:$N$1273,4,FALSE))</f>
        <v>0</v>
      </c>
      <c r="I5" s="39">
        <f>IF(ISNA(VLOOKUP(CONCATENATE($B5,$C5),PriorYR!$E$2:$N$1273,7,FALSE))=TRUE,0,VLOOKUP(CONCATENATE($B5,$C5),PriorYR!$E$2:$N$1273,7,FALSE))</f>
        <v>0</v>
      </c>
      <c r="J5" s="39">
        <f>IF(ISNA(VLOOKUP(CONCATENATE($B5,$C5),PriorYR!$E$2:$N$1273,8,FALSE))=TRUE,0,VLOOKUP(CONCATENATE($B5,$C5),PriorYR!$E$2:$N$1273,8,FALSE))</f>
        <v>0</v>
      </c>
      <c r="K5" s="39">
        <f>IF(ISNA(VLOOKUP(CONCATENATE($B5,$C5),PriorYR!$E$2:$N$1273,9,FALSE))=TRUE,0,VLOOKUP(CONCATENATE($B5,$C5),PriorYR!$E$2:$N$1273,9,FALSE))</f>
        <v>0</v>
      </c>
      <c r="L5" s="39">
        <f>IF(ISNA(VLOOKUP(CONCATENATE($B5,$C5),PriorYR!$E$2:$N$1273,10,FALSE))=TRUE,0,VLOOKUP(CONCATENATE($B5,$C5),PriorYR!$E$2:$N$1273,10,FALSE))</f>
        <v>0</v>
      </c>
      <c r="M5" s="65"/>
      <c r="N5" s="51" t="s">
        <v>758</v>
      </c>
      <c r="O5" s="20"/>
      <c r="P5" s="20"/>
      <c r="Q5" s="20"/>
      <c r="R5" s="20"/>
      <c r="S5" s="20"/>
      <c r="T5" s="20"/>
      <c r="U5" s="20"/>
      <c r="V5" s="20"/>
      <c r="W5" s="20"/>
      <c r="X5" s="20"/>
      <c r="Y5" s="20"/>
    </row>
    <row r="6" spans="1:25">
      <c r="A6" s="20" t="str">
        <f t="shared" ref="A6:A37" si="0">IF(A$3="","",$A$3)</f>
        <v/>
      </c>
      <c r="B6" s="9">
        <f t="shared" ref="B6:B37" si="1">$C$2</f>
        <v>0</v>
      </c>
      <c r="C6" s="25">
        <v>230010</v>
      </c>
      <c r="D6" s="29">
        <f>VLOOKUP($C$2,Organization!$A$2:'Organization'!$D$153,4)</f>
        <v>0</v>
      </c>
      <c r="E6" s="5" t="str">
        <f>IF(C6="","",VLOOKUP(C6,Account!$A$2:$B$141,2))</f>
        <v>PT Hourly Classified</v>
      </c>
      <c r="F6" s="49">
        <f>IF(ISNA(VLOOKUP(CONCATENATE($B6,$C6),PriorYR!$E$2:$N$1273,2,FALSE))=TRUE,0,VLOOKUP(CONCATENATE($B6,$C6),PriorYR!$E$2:$N$1273,2,FALSE))</f>
        <v>0</v>
      </c>
      <c r="G6" s="39">
        <f>IF(ISNA(VLOOKUP(CONCATENATE($B6,$C6),PriorYR!$E$2:$N$1273,3,FALSE))=TRUE,0,VLOOKUP(CONCATENATE($B6,$C6),PriorYR!$E$2:$N$1273,3,FALSE))</f>
        <v>0</v>
      </c>
      <c r="H6" s="39">
        <f>IF(ISNA(VLOOKUP(CONCATENATE($B6,$C6),PriorYR!$E$2:$N$1273,4,FALSE))=TRUE,0,VLOOKUP(CONCATENATE($B6,$C6),PriorYR!$E$2:$N$1273,4,FALSE))</f>
        <v>0</v>
      </c>
      <c r="I6" s="39">
        <f>IF(ISNA(VLOOKUP(CONCATENATE($B6,$C6),PriorYR!$E$2:$N$1273,7,FALSE))=TRUE,0,VLOOKUP(CONCATENATE($B6,$C6),PriorYR!$E$2:$N$1273,7,FALSE))</f>
        <v>0</v>
      </c>
      <c r="J6" s="39">
        <f>IF(ISNA(VLOOKUP(CONCATENATE($B6,$C6),PriorYR!$E$2:$N$1273,8,FALSE))=TRUE,0,VLOOKUP(CONCATENATE($B6,$C6),PriorYR!$E$2:$N$1273,8,FALSE))</f>
        <v>0</v>
      </c>
      <c r="K6" s="39">
        <f>IF(ISNA(VLOOKUP(CONCATENATE($B6,$C6),PriorYR!$E$2:$N$1273,9,FALSE))=TRUE,0,VLOOKUP(CONCATENATE($B6,$C6),PriorYR!$E$2:$N$1273,9,FALSE))</f>
        <v>0</v>
      </c>
      <c r="L6" s="39">
        <f>IF(ISNA(VLOOKUP(CONCATENATE($B6,$C6),PriorYR!$E$2:$N$1273,10,FALSE))=TRUE,0,VLOOKUP(CONCATENATE($B6,$C6),PriorYR!$E$2:$N$1273,10,FALSE))</f>
        <v>0</v>
      </c>
      <c r="M6" s="65"/>
      <c r="N6" s="51" t="s">
        <v>759</v>
      </c>
      <c r="O6" s="20"/>
      <c r="P6" s="20"/>
      <c r="Q6" s="20"/>
      <c r="R6" s="20"/>
      <c r="S6" s="20"/>
      <c r="T6" s="20"/>
      <c r="U6" s="20"/>
      <c r="V6" s="20"/>
      <c r="W6" s="20"/>
      <c r="X6" s="20"/>
      <c r="Y6" s="20"/>
    </row>
    <row r="7" spans="1:25">
      <c r="A7" s="20" t="str">
        <f t="shared" si="0"/>
        <v/>
      </c>
      <c r="B7" s="9">
        <f t="shared" si="1"/>
        <v>0</v>
      </c>
      <c r="C7" s="25">
        <v>230020</v>
      </c>
      <c r="D7" s="29">
        <f>VLOOKUP($C$2,Organization!$A$2:'Organization'!$D$153,4)</f>
        <v>0</v>
      </c>
      <c r="E7" s="5" t="str">
        <f>IF(C7="","",VLOOKUP(C7,Account!$A$2:$B$141,2))</f>
        <v>Classified Overtime</v>
      </c>
      <c r="F7" s="49">
        <f>IF(ISNA(VLOOKUP(CONCATENATE($B7,$C7),PriorYR!$E$2:$N$1273,2,FALSE))=TRUE,0,VLOOKUP(CONCATENATE($B7,$C7),PriorYR!$E$2:$N$1273,2,FALSE))</f>
        <v>0</v>
      </c>
      <c r="G7" s="39">
        <f>IF(ISNA(VLOOKUP(CONCATENATE($B7,$C7),PriorYR!$E$2:$N$1273,3,FALSE))=TRUE,0,VLOOKUP(CONCATENATE($B7,$C7),PriorYR!$E$2:$N$1273,3,FALSE))</f>
        <v>0</v>
      </c>
      <c r="H7" s="39">
        <f>IF(ISNA(VLOOKUP(CONCATENATE($B7,$C7),PriorYR!$E$2:$N$1273,4,FALSE))=TRUE,0,VLOOKUP(CONCATENATE($B7,$C7),PriorYR!$E$2:$N$1273,4,FALSE))</f>
        <v>0</v>
      </c>
      <c r="I7" s="39">
        <f>IF(ISNA(VLOOKUP(CONCATENATE($B7,$C7),PriorYR!$E$2:$N$1273,7,FALSE))=TRUE,0,VLOOKUP(CONCATENATE($B7,$C7),PriorYR!$E$2:$N$1273,7,FALSE))</f>
        <v>0</v>
      </c>
      <c r="J7" s="39">
        <f>IF(ISNA(VLOOKUP(CONCATENATE($B7,$C7),PriorYR!$E$2:$N$1273,8,FALSE))=TRUE,0,VLOOKUP(CONCATENATE($B7,$C7),PriorYR!$E$2:$N$1273,8,FALSE))</f>
        <v>0</v>
      </c>
      <c r="K7" s="39">
        <f>IF(ISNA(VLOOKUP(CONCATENATE($B7,$C7),PriorYR!$E$2:$N$1273,9,FALSE))=TRUE,0,VLOOKUP(CONCATENATE($B7,$C7),PriorYR!$E$2:$N$1273,9,FALSE))</f>
        <v>0</v>
      </c>
      <c r="L7" s="39">
        <f>IF(ISNA(VLOOKUP(CONCATENATE($B7,$C7),PriorYR!$E$2:$N$1273,10,FALSE))=TRUE,0,VLOOKUP(CONCATENATE($B7,$C7),PriorYR!$E$2:$N$1273,10,FALSE))</f>
        <v>0</v>
      </c>
      <c r="M7" s="65"/>
      <c r="N7" s="51" t="s">
        <v>760</v>
      </c>
      <c r="O7" s="20"/>
      <c r="P7" s="20"/>
      <c r="Q7" s="20"/>
      <c r="R7" s="20"/>
      <c r="S7" s="20"/>
      <c r="T7" s="20"/>
      <c r="U7" s="20"/>
      <c r="V7" s="20"/>
      <c r="W7" s="20"/>
      <c r="X7" s="20"/>
      <c r="Y7" s="20"/>
    </row>
    <row r="8" spans="1:25">
      <c r="A8" s="20" t="str">
        <f t="shared" si="0"/>
        <v/>
      </c>
      <c r="B8" s="9">
        <f t="shared" si="1"/>
        <v>0</v>
      </c>
      <c r="C8" s="25">
        <v>230025</v>
      </c>
      <c r="D8" s="29">
        <f>VLOOKUP($C$2,Organization!$A$2:'Organization'!$D$153,4)</f>
        <v>0</v>
      </c>
      <c r="E8" s="5" t="str">
        <f>IF(C8="","",VLOOKUP(C8,Account!$A$2:$B$141,2))</f>
        <v>PT Classified Replacements</v>
      </c>
      <c r="F8" s="49">
        <f>IF(ISNA(VLOOKUP(CONCATENATE($B8,$C8),PriorYR!$E$2:$N$1273,2,FALSE))=TRUE,0,VLOOKUP(CONCATENATE($B8,$C8),PriorYR!$E$2:$N$1273,2,FALSE))</f>
        <v>0</v>
      </c>
      <c r="G8" s="39">
        <f>IF(ISNA(VLOOKUP(CONCATENATE($B8,$C8),PriorYR!$E$2:$N$1273,3,FALSE))=TRUE,0,VLOOKUP(CONCATENATE($B8,$C8),PriorYR!$E$2:$N$1273,3,FALSE))</f>
        <v>0</v>
      </c>
      <c r="H8" s="39">
        <f>IF(ISNA(VLOOKUP(CONCATENATE($B8,$C8),PriorYR!$E$2:$N$1273,4,FALSE))=TRUE,0,VLOOKUP(CONCATENATE($B8,$C8),PriorYR!$E$2:$N$1273,4,FALSE))</f>
        <v>0</v>
      </c>
      <c r="I8" s="39">
        <f>IF(ISNA(VLOOKUP(CONCATENATE($B8,$C8),PriorYR!$E$2:$N$1273,7,FALSE))=TRUE,0,VLOOKUP(CONCATENATE($B8,$C8),PriorYR!$E$2:$N$1273,7,FALSE))</f>
        <v>0</v>
      </c>
      <c r="J8" s="39">
        <f>IF(ISNA(VLOOKUP(CONCATENATE($B8,$C8),PriorYR!$E$2:$N$1273,8,FALSE))=TRUE,0,VLOOKUP(CONCATENATE($B8,$C8),PriorYR!$E$2:$N$1273,8,FALSE))</f>
        <v>0</v>
      </c>
      <c r="K8" s="39">
        <f>IF(ISNA(VLOOKUP(CONCATENATE($B8,$C8),PriorYR!$E$2:$N$1273,9,FALSE))=TRUE,0,VLOOKUP(CONCATENATE($B8,$C8),PriorYR!$E$2:$N$1273,9,FALSE))</f>
        <v>0</v>
      </c>
      <c r="L8" s="39">
        <f>IF(ISNA(VLOOKUP(CONCATENATE($B8,$C8),PriorYR!$E$2:$N$1273,10,FALSE))=TRUE,0,VLOOKUP(CONCATENATE($B8,$C8),PriorYR!$E$2:$N$1273,10,FALSE))</f>
        <v>0</v>
      </c>
      <c r="M8" s="65"/>
      <c r="N8" s="51" t="s">
        <v>792</v>
      </c>
      <c r="O8" s="20"/>
      <c r="P8" s="20"/>
      <c r="Q8" s="20"/>
      <c r="R8" s="20"/>
      <c r="S8" s="20"/>
      <c r="T8" s="20"/>
      <c r="U8" s="20"/>
      <c r="V8" s="20"/>
      <c r="W8" s="20"/>
      <c r="X8" s="20"/>
      <c r="Y8" s="20"/>
    </row>
    <row r="9" spans="1:25">
      <c r="A9" s="20" t="str">
        <f t="shared" si="0"/>
        <v/>
      </c>
      <c r="B9" s="9">
        <f t="shared" si="1"/>
        <v>0</v>
      </c>
      <c r="C9" s="25">
        <v>230050</v>
      </c>
      <c r="D9" s="29">
        <f>VLOOKUP($C$2,Organization!$A$2:'Organization'!$D$153,4)</f>
        <v>0</v>
      </c>
      <c r="E9" s="5" t="str">
        <f>IF(C9="","",VLOOKUP(C9,Account!$A$2:$B$141,2))</f>
        <v>PT Classified Special Services</v>
      </c>
      <c r="F9" s="49">
        <f>IF(ISNA(VLOOKUP(CONCATENATE($B9,$C9),PriorYR!$E$2:$N$1273,2,FALSE))=TRUE,0,VLOOKUP(CONCATENATE($B9,$C9),PriorYR!$E$2:$N$1273,2,FALSE))</f>
        <v>0</v>
      </c>
      <c r="G9" s="39">
        <f>IF(ISNA(VLOOKUP(CONCATENATE($B9,$C9),PriorYR!$E$2:$N$1273,3,FALSE))=TRUE,0,VLOOKUP(CONCATENATE($B9,$C9),PriorYR!$E$2:$N$1273,3,FALSE))</f>
        <v>0</v>
      </c>
      <c r="H9" s="39">
        <f>IF(ISNA(VLOOKUP(CONCATENATE($B9,$C9),PriorYR!$E$2:$N$1273,4,FALSE))=TRUE,0,VLOOKUP(CONCATENATE($B9,$C9),PriorYR!$E$2:$N$1273,4,FALSE))</f>
        <v>0</v>
      </c>
      <c r="I9" s="39">
        <f>IF(ISNA(VLOOKUP(CONCATENATE($B9,$C9),PriorYR!$E$2:$N$1273,7,FALSE))=TRUE,0,VLOOKUP(CONCATENATE($B9,$C9),PriorYR!$E$2:$N$1273,7,FALSE))</f>
        <v>0</v>
      </c>
      <c r="J9" s="39">
        <f>IF(ISNA(VLOOKUP(CONCATENATE($B9,$C9),PriorYR!$E$2:$N$1273,8,FALSE))=TRUE,0,VLOOKUP(CONCATENATE($B9,$C9),PriorYR!$E$2:$N$1273,8,FALSE))</f>
        <v>0</v>
      </c>
      <c r="K9" s="39">
        <f>IF(ISNA(VLOOKUP(CONCATENATE($B9,$C9),PriorYR!$E$2:$N$1273,9,FALSE))=TRUE,0,VLOOKUP(CONCATENATE($B9,$C9),PriorYR!$E$2:$N$1273,9,FALSE))</f>
        <v>0</v>
      </c>
      <c r="L9" s="39">
        <f>IF(ISNA(VLOOKUP(CONCATENATE($B9,$C9),PriorYR!$E$2:$N$1273,10,FALSE))=TRUE,0,VLOOKUP(CONCATENATE($B9,$C9),PriorYR!$E$2:$N$1273,10,FALSE))</f>
        <v>0</v>
      </c>
      <c r="M9" s="65"/>
      <c r="N9" s="51" t="s">
        <v>792</v>
      </c>
      <c r="O9" s="20"/>
      <c r="P9" s="20"/>
      <c r="Q9" s="20"/>
      <c r="R9" s="20"/>
      <c r="S9" s="20"/>
      <c r="T9" s="20"/>
      <c r="U9" s="20"/>
      <c r="V9" s="20"/>
      <c r="W9" s="20"/>
      <c r="X9" s="20"/>
      <c r="Y9" s="20"/>
    </row>
    <row r="10" spans="1:25">
      <c r="A10" s="20" t="str">
        <f t="shared" si="0"/>
        <v/>
      </c>
      <c r="B10" s="9">
        <f t="shared" si="1"/>
        <v>0</v>
      </c>
      <c r="C10" s="25">
        <v>240010</v>
      </c>
      <c r="D10" s="29">
        <f>VLOOKUP($C$2,Organization!$A$2:'Organization'!$D$153,4)</f>
        <v>0</v>
      </c>
      <c r="E10" s="5" t="str">
        <f>IF(C10="","",VLOOKUP(C10,Account!$A$2:$B$141,2))</f>
        <v>PT Instructional Aides</v>
      </c>
      <c r="F10" s="49">
        <f>IF(ISNA(VLOOKUP(CONCATENATE($B10,$C10),PriorYR!$E$2:$N$1273,2,FALSE))=TRUE,0,VLOOKUP(CONCATENATE($B10,$C10),PriorYR!$E$2:$N$1273,2,FALSE))</f>
        <v>0</v>
      </c>
      <c r="G10" s="39">
        <f>IF(ISNA(VLOOKUP(CONCATENATE($B10,$C10),PriorYR!$E$2:$N$1273,3,FALSE))=TRUE,0,VLOOKUP(CONCATENATE($B10,$C10),PriorYR!$E$2:$N$1273,3,FALSE))</f>
        <v>0</v>
      </c>
      <c r="H10" s="39">
        <f>IF(ISNA(VLOOKUP(CONCATENATE($B10,$C10),PriorYR!$E$2:$N$1273,4,FALSE))=TRUE,0,VLOOKUP(CONCATENATE($B10,$C10),PriorYR!$E$2:$N$1273,4,FALSE))</f>
        <v>0</v>
      </c>
      <c r="I10" s="39">
        <f>IF(ISNA(VLOOKUP(CONCATENATE($B10,$C10),PriorYR!$E$2:$N$1273,7,FALSE))=TRUE,0,VLOOKUP(CONCATENATE($B10,$C10),PriorYR!$E$2:$N$1273,7,FALSE))</f>
        <v>0</v>
      </c>
      <c r="J10" s="39">
        <f>IF(ISNA(VLOOKUP(CONCATENATE($B10,$C10),PriorYR!$E$2:$N$1273,8,FALSE))=TRUE,0,VLOOKUP(CONCATENATE($B10,$C10),PriorYR!$E$2:$N$1273,8,FALSE))</f>
        <v>0</v>
      </c>
      <c r="K10" s="39">
        <f>IF(ISNA(VLOOKUP(CONCATENATE($B10,$C10),PriorYR!$E$2:$N$1273,9,FALSE))=TRUE,0,VLOOKUP(CONCATENATE($B10,$C10),PriorYR!$E$2:$N$1273,9,FALSE))</f>
        <v>0</v>
      </c>
      <c r="L10" s="39">
        <f>IF(ISNA(VLOOKUP(CONCATENATE($B10,$C10),PriorYR!$E$2:$N$1273,10,FALSE))=TRUE,0,VLOOKUP(CONCATENATE($B10,$C10),PriorYR!$E$2:$N$1273,10,FALSE))</f>
        <v>0</v>
      </c>
      <c r="M10" s="65"/>
      <c r="N10" s="51" t="s">
        <v>757</v>
      </c>
      <c r="O10" s="20"/>
      <c r="P10" s="20"/>
      <c r="Q10" s="20"/>
      <c r="R10" s="20"/>
      <c r="S10" s="20"/>
      <c r="T10" s="20"/>
      <c r="U10" s="20"/>
      <c r="V10" s="20"/>
      <c r="W10" s="20"/>
      <c r="X10" s="20"/>
      <c r="Y10" s="20"/>
    </row>
    <row r="11" spans="1:25">
      <c r="A11" s="20" t="str">
        <f t="shared" si="0"/>
        <v/>
      </c>
      <c r="B11" s="9">
        <f t="shared" si="1"/>
        <v>0</v>
      </c>
      <c r="C11" s="25">
        <v>240050</v>
      </c>
      <c r="D11" s="29">
        <f>VLOOKUP($C$2,Organization!$A$2:'Organization'!$D$153,4)</f>
        <v>0</v>
      </c>
      <c r="E11" s="5" t="str">
        <f>IF(C11="","",VLOOKUP(C11,Account!$A$2:$B$141,2))</f>
        <v>PT Instructional Aides Special</v>
      </c>
      <c r="F11" s="49">
        <f>IF(ISNA(VLOOKUP(CONCATENATE($B11,$C11),PriorYR!$E$2:$N$1273,2,FALSE))=TRUE,0,VLOOKUP(CONCATENATE($B11,$C11),PriorYR!$E$2:$N$1273,2,FALSE))</f>
        <v>0</v>
      </c>
      <c r="G11" s="39">
        <f>IF(ISNA(VLOOKUP(CONCATENATE($B11,$C11),PriorYR!$E$2:$N$1273,3,FALSE))=TRUE,0,VLOOKUP(CONCATENATE($B11,$C11),PriorYR!$E$2:$N$1273,3,FALSE))</f>
        <v>0</v>
      </c>
      <c r="H11" s="39">
        <f>IF(ISNA(VLOOKUP(CONCATENATE($B11,$C11),PriorYR!$E$2:$N$1273,4,FALSE))=TRUE,0,VLOOKUP(CONCATENATE($B11,$C11),PriorYR!$E$2:$N$1273,4,FALSE))</f>
        <v>0</v>
      </c>
      <c r="I11" s="39">
        <f>IF(ISNA(VLOOKUP(CONCATENATE($B11,$C11),PriorYR!$E$2:$N$1273,7,FALSE))=TRUE,0,VLOOKUP(CONCATENATE($B11,$C11),PriorYR!$E$2:$N$1273,7,FALSE))</f>
        <v>0</v>
      </c>
      <c r="J11" s="39">
        <f>IF(ISNA(VLOOKUP(CONCATENATE($B11,$C11),PriorYR!$E$2:$N$1273,8,FALSE))=TRUE,0,VLOOKUP(CONCATENATE($B11,$C11),PriorYR!$E$2:$N$1273,8,FALSE))</f>
        <v>0</v>
      </c>
      <c r="K11" s="39">
        <f>IF(ISNA(VLOOKUP(CONCATENATE($B11,$C11),PriorYR!$E$2:$N$1273,9,FALSE))=TRUE,0,VLOOKUP(CONCATENATE($B11,$C11),PriorYR!$E$2:$N$1273,9,FALSE))</f>
        <v>0</v>
      </c>
      <c r="L11" s="39">
        <f>IF(ISNA(VLOOKUP(CONCATENATE($B11,$C11),PriorYR!$E$2:$N$1273,10,FALSE))=TRUE,0,VLOOKUP(CONCATENATE($B11,$C11),PriorYR!$E$2:$N$1273,10,FALSE))</f>
        <v>0</v>
      </c>
      <c r="M11" s="65"/>
      <c r="N11" s="51" t="s">
        <v>757</v>
      </c>
      <c r="O11" s="20"/>
      <c r="P11" s="20"/>
      <c r="Q11" s="20"/>
      <c r="R11" s="20"/>
      <c r="S11" s="20"/>
      <c r="T11" s="20"/>
      <c r="U11" s="20"/>
      <c r="V11" s="20"/>
      <c r="W11" s="20"/>
      <c r="X11" s="20"/>
      <c r="Y11" s="20"/>
    </row>
    <row r="12" spans="1:25">
      <c r="A12" s="20" t="str">
        <f t="shared" si="0"/>
        <v/>
      </c>
      <c r="B12" s="64">
        <f t="shared" si="1"/>
        <v>0</v>
      </c>
      <c r="C12" s="26">
        <v>310020</v>
      </c>
      <c r="D12" s="30">
        <f>VLOOKUP($C$2,Organization!$A$2:'Organization'!$D$153,4)</f>
        <v>0</v>
      </c>
      <c r="E12" s="6" t="str">
        <f>IF(C12="","",VLOOKUP(C12,Account!$A$2:$B$141,2))</f>
        <v>STRS Noninstruction</v>
      </c>
      <c r="F12" s="42">
        <f>M5*O12</f>
        <v>0</v>
      </c>
      <c r="G12" s="61" t="s">
        <v>750</v>
      </c>
      <c r="H12" s="59"/>
      <c r="I12" s="62"/>
      <c r="J12" s="59"/>
      <c r="K12" s="59"/>
      <c r="L12" s="59"/>
      <c r="M12" s="62">
        <v>0.17100000000000001</v>
      </c>
      <c r="N12" s="61" t="s">
        <v>862</v>
      </c>
      <c r="O12" s="61"/>
      <c r="P12" s="61"/>
      <c r="Q12" s="61"/>
      <c r="R12" s="61"/>
      <c r="S12" s="61"/>
      <c r="T12" s="20"/>
      <c r="U12" s="20"/>
      <c r="V12" s="20"/>
      <c r="W12" s="20"/>
      <c r="X12" s="20"/>
      <c r="Y12" s="20"/>
    </row>
    <row r="13" spans="1:25">
      <c r="A13" s="20" t="str">
        <f t="shared" si="0"/>
        <v/>
      </c>
      <c r="B13" s="64">
        <f t="shared" si="1"/>
        <v>0</v>
      </c>
      <c r="C13" s="26">
        <v>311020</v>
      </c>
      <c r="D13" s="30">
        <f>VLOOKUP($C$2,Organization!$A$2:'Organization'!$D$153,4)</f>
        <v>0</v>
      </c>
      <c r="E13" s="6" t="str">
        <f>IF(C13="","",VLOOKUP(C13,Account!$A$2:$B$141,2))</f>
        <v>PERS Noninstruction</v>
      </c>
      <c r="F13" s="42">
        <f>M7*O13</f>
        <v>0</v>
      </c>
      <c r="G13" s="61" t="s">
        <v>751</v>
      </c>
      <c r="H13" s="59"/>
      <c r="I13" s="62"/>
      <c r="J13" s="59"/>
      <c r="K13" s="59"/>
      <c r="L13" s="59"/>
      <c r="M13" s="62">
        <v>0.19721</v>
      </c>
      <c r="N13" s="61" t="s">
        <v>862</v>
      </c>
      <c r="O13" s="61"/>
      <c r="P13" s="61"/>
      <c r="Q13" s="61"/>
      <c r="R13" s="61"/>
      <c r="S13" s="61"/>
      <c r="T13" s="20"/>
      <c r="U13" s="20"/>
      <c r="V13" s="20"/>
      <c r="W13" s="20"/>
      <c r="X13" s="20"/>
      <c r="Y13" s="20"/>
    </row>
    <row r="14" spans="1:25">
      <c r="A14" s="20" t="str">
        <f t="shared" si="0"/>
        <v/>
      </c>
      <c r="B14" s="64">
        <f t="shared" si="1"/>
        <v>0</v>
      </c>
      <c r="C14" s="26">
        <v>312020</v>
      </c>
      <c r="D14" s="30">
        <f>VLOOKUP($C$2,Organization!$A$2:'Organization'!$D$153,4)</f>
        <v>0</v>
      </c>
      <c r="E14" s="6" t="str">
        <f>IF(C14="","",VLOOKUP(C14,Account!$A$2:$B$141,2))</f>
        <v>Apple Plan Noninstruction</v>
      </c>
      <c r="F14" s="42">
        <f>SUM(F5:F11)*M14</f>
        <v>0</v>
      </c>
      <c r="G14" s="61" t="s">
        <v>754</v>
      </c>
      <c r="H14" s="59"/>
      <c r="I14" s="62"/>
      <c r="J14" s="59"/>
      <c r="K14" s="59"/>
      <c r="L14" s="59"/>
      <c r="M14" s="62">
        <v>0.04</v>
      </c>
      <c r="N14" s="61" t="s">
        <v>862</v>
      </c>
      <c r="O14" s="61"/>
      <c r="P14" s="61"/>
      <c r="Q14" s="61"/>
      <c r="R14" s="61"/>
      <c r="S14" s="61"/>
      <c r="T14" s="20"/>
      <c r="U14" s="20"/>
      <c r="V14" s="20"/>
      <c r="W14" s="20"/>
      <c r="X14" s="20"/>
      <c r="Y14" s="20"/>
    </row>
    <row r="15" spans="1:25">
      <c r="A15" s="20" t="str">
        <f t="shared" si="0"/>
        <v/>
      </c>
      <c r="B15" s="64">
        <f t="shared" si="1"/>
        <v>0</v>
      </c>
      <c r="C15" s="26">
        <v>320020</v>
      </c>
      <c r="D15" s="30">
        <f>VLOOKUP($C$2,Organization!$A$2:'Organization'!$D$153,4)</f>
        <v>0</v>
      </c>
      <c r="E15" s="6" t="str">
        <f>IF(C15="","",VLOOKUP(C15,Account!$A$2:$B$141,2))</f>
        <v>OASDI Noninstruction</v>
      </c>
      <c r="F15" s="42">
        <f>M7*O15</f>
        <v>0</v>
      </c>
      <c r="G15" s="61" t="s">
        <v>752</v>
      </c>
      <c r="H15" s="59"/>
      <c r="I15" s="62"/>
      <c r="J15" s="59"/>
      <c r="K15" s="59"/>
      <c r="L15" s="59"/>
      <c r="M15" s="62">
        <v>6.2E-2</v>
      </c>
      <c r="N15" s="61" t="s">
        <v>862</v>
      </c>
      <c r="O15" s="61"/>
      <c r="P15" s="61"/>
      <c r="Q15" s="61"/>
      <c r="R15" s="61"/>
      <c r="S15" s="61"/>
      <c r="T15" s="20"/>
      <c r="U15" s="20"/>
      <c r="V15" s="20"/>
      <c r="W15" s="20"/>
      <c r="X15" s="20"/>
      <c r="Y15" s="20"/>
    </row>
    <row r="16" spans="1:25" ht="15" customHeight="1">
      <c r="A16" s="20" t="str">
        <f t="shared" si="0"/>
        <v/>
      </c>
      <c r="B16" s="64">
        <f t="shared" si="1"/>
        <v>0</v>
      </c>
      <c r="C16" s="26">
        <v>321020</v>
      </c>
      <c r="D16" s="30">
        <f>VLOOKUP($C$2,Organization!$A$2:'Organization'!$D$153,4)</f>
        <v>0</v>
      </c>
      <c r="E16" s="6" t="str">
        <f>IF(C16="","",VLOOKUP(C16,Account!$A$2:$B$141,2))</f>
        <v>Medicare Noninstruction</v>
      </c>
      <c r="F16" s="42">
        <f>SUM(F5:F11)*M16</f>
        <v>0</v>
      </c>
      <c r="G16" s="61" t="s">
        <v>753</v>
      </c>
      <c r="H16" s="59"/>
      <c r="I16" s="62"/>
      <c r="J16" s="59"/>
      <c r="K16" s="59"/>
      <c r="L16" s="59"/>
      <c r="M16" s="62">
        <v>1.4500000000000001E-2</v>
      </c>
      <c r="N16" s="61" t="s">
        <v>862</v>
      </c>
      <c r="O16" s="61"/>
      <c r="P16" s="61"/>
      <c r="Q16" s="61"/>
      <c r="R16" s="61"/>
      <c r="S16" s="61"/>
      <c r="T16" s="20"/>
      <c r="U16" s="20"/>
      <c r="V16" s="20"/>
      <c r="W16" s="20"/>
      <c r="X16" s="20"/>
      <c r="Y16" s="20"/>
    </row>
    <row r="17" spans="1:25">
      <c r="A17" s="20" t="str">
        <f t="shared" si="0"/>
        <v/>
      </c>
      <c r="B17" s="64">
        <f t="shared" si="1"/>
        <v>0</v>
      </c>
      <c r="C17" s="26">
        <v>322020</v>
      </c>
      <c r="D17" s="30">
        <f>VLOOKUP($C$2,Organization!$A$2:'Organization'!$D$153,4)</f>
        <v>0</v>
      </c>
      <c r="E17" s="6" t="str">
        <f>IF(C17="","",VLOOKUP(C17,Account!$A$2:$B$141,2))</f>
        <v>UI Noninstruction</v>
      </c>
      <c r="F17" s="42">
        <f>SUM(F5:F11)*M17</f>
        <v>0</v>
      </c>
      <c r="G17" s="61" t="s">
        <v>755</v>
      </c>
      <c r="H17" s="59"/>
      <c r="I17" s="62"/>
      <c r="J17" s="59"/>
      <c r="K17" s="59"/>
      <c r="L17" s="59"/>
      <c r="M17" s="62">
        <v>5.0000000000000001E-4</v>
      </c>
      <c r="N17" s="61" t="s">
        <v>862</v>
      </c>
      <c r="O17" s="61"/>
      <c r="P17" s="61"/>
      <c r="Q17" s="61"/>
      <c r="R17" s="61"/>
      <c r="S17" s="61"/>
      <c r="T17" s="20"/>
      <c r="U17" s="20"/>
      <c r="V17" s="20"/>
      <c r="W17" s="20"/>
      <c r="X17" s="20"/>
      <c r="Y17" s="20"/>
    </row>
    <row r="18" spans="1:25">
      <c r="A18" s="20" t="str">
        <f t="shared" si="0"/>
        <v/>
      </c>
      <c r="B18" s="64">
        <f t="shared" si="1"/>
        <v>0</v>
      </c>
      <c r="C18" s="26">
        <v>323020</v>
      </c>
      <c r="D18" s="30">
        <f>VLOOKUP($C$2,Organization!$A$2:'Organization'!$D$153,4)</f>
        <v>0</v>
      </c>
      <c r="E18" s="6" t="str">
        <f>IF(C18="","",VLOOKUP(C18,Account!$A$2:$B$141,2))</f>
        <v>Workers Comp Noninstr</v>
      </c>
      <c r="F18" s="42">
        <f>SUM(F5:F11)*M18</f>
        <v>0</v>
      </c>
      <c r="G18" s="61" t="s">
        <v>756</v>
      </c>
      <c r="H18" s="59"/>
      <c r="I18" s="62"/>
      <c r="J18" s="59"/>
      <c r="K18" s="59"/>
      <c r="L18" s="59"/>
      <c r="M18" s="62">
        <v>1.192E-2</v>
      </c>
      <c r="N18" s="61" t="s">
        <v>862</v>
      </c>
      <c r="O18" s="61"/>
      <c r="P18" s="61"/>
      <c r="Q18" s="61"/>
      <c r="R18" s="61"/>
      <c r="S18" s="61"/>
      <c r="T18" s="20"/>
      <c r="U18" s="20"/>
      <c r="V18" s="20"/>
      <c r="W18" s="20"/>
      <c r="X18" s="20"/>
      <c r="Y18" s="20"/>
    </row>
    <row r="19" spans="1:25">
      <c r="A19" s="20" t="str">
        <f t="shared" si="0"/>
        <v/>
      </c>
      <c r="B19" s="14">
        <f t="shared" si="1"/>
        <v>0</v>
      </c>
      <c r="C19" s="25">
        <v>410001</v>
      </c>
      <c r="D19" s="29" t="str">
        <f>VLOOKUP($C$2,Organization!$A$2:'Organization'!$D$153,3)</f>
        <v/>
      </c>
      <c r="E19" s="5" t="str">
        <f>IF(C19="","",VLOOKUP(C19,Account!$A$2:$B$141,2))</f>
        <v>Books and Magazines</v>
      </c>
      <c r="F19" s="49">
        <f>IF(ISNA(VLOOKUP(CONCATENATE($B19,$C19),PriorYR!$E$2:$N$1273,2,FALSE))=TRUE,0,VLOOKUP(CONCATENATE($B19,$C19),PriorYR!$E$2:$N$1273,2,FALSE))</f>
        <v>0</v>
      </c>
      <c r="G19" s="39">
        <f>IF(ISNA(VLOOKUP(CONCATENATE($B19,$C19),PriorYR!$E$2:$N$1273,3,FALSE))=TRUE,0,VLOOKUP(CONCATENATE($B19,$C19),PriorYR!$E$2:$N$1273,3,FALSE))</f>
        <v>0</v>
      </c>
      <c r="H19" s="39">
        <f>IF(ISNA(VLOOKUP(CONCATENATE($B19,$C19),PriorYR!$E$2:$N$1273,4,FALSE))=TRUE,0,VLOOKUP(CONCATENATE($B19,$C19),PriorYR!$E$2:$N$1273,4,FALSE))</f>
        <v>0</v>
      </c>
      <c r="I19" s="39">
        <f>IF(ISNA(VLOOKUP(CONCATENATE($B19,$C19),PriorYR!$E$2:$N$1273,7,FALSE))=TRUE,0,VLOOKUP(CONCATENATE($B19,$C19),PriorYR!$E$2:$N$1273,7,FALSE))</f>
        <v>0</v>
      </c>
      <c r="J19" s="39">
        <f>IF(ISNA(VLOOKUP(CONCATENATE($B19,$C19),PriorYR!$E$2:$N$1273,8,FALSE))=TRUE,0,VLOOKUP(CONCATENATE($B19,$C19),PriorYR!$E$2:$N$1273,8,FALSE))</f>
        <v>0</v>
      </c>
      <c r="K19" s="39">
        <f>IF(ISNA(VLOOKUP(CONCATENATE($B19,$C19),PriorYR!$E$2:$N$1273,9,FALSE))=TRUE,0,VLOOKUP(CONCATENATE($B19,$C19),PriorYR!$E$2:$N$1273,9,FALSE))</f>
        <v>0</v>
      </c>
      <c r="L19" s="39">
        <f>IF(ISNA(VLOOKUP(CONCATENATE($B19,$C19),PriorYR!$E$2:$N$1273,10,FALSE))=TRUE,0,VLOOKUP(CONCATENATE($B19,$C19),PriorYR!$E$2:$N$1273,10,FALSE))</f>
        <v>0</v>
      </c>
      <c r="M19" s="21"/>
      <c r="N19" s="27"/>
      <c r="O19" s="20"/>
      <c r="P19" s="20"/>
      <c r="Q19" s="20"/>
      <c r="R19" s="20"/>
      <c r="S19" s="20"/>
      <c r="T19" s="20"/>
      <c r="U19" s="20"/>
      <c r="V19" s="20"/>
      <c r="W19" s="20"/>
      <c r="X19" s="20"/>
      <c r="Y19" s="20"/>
    </row>
    <row r="20" spans="1:25">
      <c r="A20" s="20" t="str">
        <f t="shared" si="0"/>
        <v/>
      </c>
      <c r="B20" s="14">
        <f t="shared" si="1"/>
        <v>0</v>
      </c>
      <c r="C20" s="25">
        <v>410003</v>
      </c>
      <c r="D20" s="29" t="str">
        <f>VLOOKUP($C$2,Organization!$A$2:'Organization'!$D$153,3)</f>
        <v/>
      </c>
      <c r="E20" s="5" t="str">
        <f>IF(C20="","",VLOOKUP(C20,Account!$A$2:$B$141,2))</f>
        <v>Duplicating</v>
      </c>
      <c r="F20" s="49">
        <f>IF(ISNA(VLOOKUP(CONCATENATE($B20,$C20),PriorYR!$E$2:$N$1273,2,FALSE))=TRUE,0,VLOOKUP(CONCATENATE($B20,$C20),PriorYR!$E$2:$N$1273,2,FALSE))</f>
        <v>0</v>
      </c>
      <c r="G20" s="39">
        <f>IF(ISNA(VLOOKUP(CONCATENATE($B20,$C20),PriorYR!$E$2:$N$1273,3,FALSE))=TRUE,0,VLOOKUP(CONCATENATE($B20,$C20),PriorYR!$E$2:$N$1273,3,FALSE))</f>
        <v>0</v>
      </c>
      <c r="H20" s="39">
        <f>IF(ISNA(VLOOKUP(CONCATENATE($B20,$C20),PriorYR!$E$2:$N$1273,4,FALSE))=TRUE,0,VLOOKUP(CONCATENATE($B20,$C20),PriorYR!$E$2:$N$1273,4,FALSE))</f>
        <v>0</v>
      </c>
      <c r="I20" s="39">
        <f>IF(ISNA(VLOOKUP(CONCATENATE($B20,$C20),PriorYR!$E$2:$N$1273,7,FALSE))=TRUE,0,VLOOKUP(CONCATENATE($B20,$C20),PriorYR!$E$2:$N$1273,7,FALSE))</f>
        <v>0</v>
      </c>
      <c r="J20" s="39">
        <f>IF(ISNA(VLOOKUP(CONCATENATE($B20,$C20),PriorYR!$E$2:$N$1273,8,FALSE))=TRUE,0,VLOOKUP(CONCATENATE($B20,$C20),PriorYR!$E$2:$N$1273,8,FALSE))</f>
        <v>0</v>
      </c>
      <c r="K20" s="39">
        <f>IF(ISNA(VLOOKUP(CONCATENATE($B20,$C20),PriorYR!$E$2:$N$1273,9,FALSE))=TRUE,0,VLOOKUP(CONCATENATE($B20,$C20),PriorYR!$E$2:$N$1273,9,FALSE))</f>
        <v>0</v>
      </c>
      <c r="L20" s="39">
        <f>IF(ISNA(VLOOKUP(CONCATENATE($B20,$C20),PriorYR!$E$2:$N$1273,10,FALSE))=TRUE,0,VLOOKUP(CONCATENATE($B20,$C20),PriorYR!$E$2:$N$1273,10,FALSE))</f>
        <v>0</v>
      </c>
      <c r="M20" s="21"/>
      <c r="N20" s="27" t="s">
        <v>761</v>
      </c>
      <c r="O20" s="20"/>
      <c r="P20" s="20"/>
      <c r="Q20" s="20"/>
      <c r="R20" s="20"/>
      <c r="S20" s="20"/>
      <c r="T20" s="20"/>
      <c r="U20" s="20"/>
      <c r="V20" s="20"/>
      <c r="W20" s="20"/>
      <c r="X20" s="20"/>
      <c r="Y20" s="20"/>
    </row>
    <row r="21" spans="1:25">
      <c r="A21" s="20" t="str">
        <f t="shared" si="0"/>
        <v/>
      </c>
      <c r="B21" s="14">
        <f t="shared" si="1"/>
        <v>0</v>
      </c>
      <c r="C21" s="25">
        <v>410004</v>
      </c>
      <c r="D21" s="29" t="str">
        <f>VLOOKUP($C$2,Organization!$A$2:'Organization'!$D$153,3)</f>
        <v/>
      </c>
      <c r="E21" s="5" t="str">
        <f>IF(C21="","",VLOOKUP(C21,Account!$A$2:$B$141,2))</f>
        <v>Supplies and Materials</v>
      </c>
      <c r="F21" s="49">
        <f>IF(ISNA(VLOOKUP(CONCATENATE($B21,$C21),PriorYR!$E$2:$N$1273,2,FALSE))=TRUE,0,VLOOKUP(CONCATENATE($B21,$C21),PriorYR!$E$2:$N$1273,2,FALSE))</f>
        <v>0</v>
      </c>
      <c r="G21" s="39">
        <f>IF(ISNA(VLOOKUP(CONCATENATE($B21,$C21),PriorYR!$E$2:$N$1273,3,FALSE))=TRUE,0,VLOOKUP(CONCATENATE($B21,$C21),PriorYR!$E$2:$N$1273,3,FALSE))</f>
        <v>0</v>
      </c>
      <c r="H21" s="39">
        <f>IF(ISNA(VLOOKUP(CONCATENATE($B21,$C21),PriorYR!$E$2:$N$1273,4,FALSE))=TRUE,0,VLOOKUP(CONCATENATE($B21,$C21),PriorYR!$E$2:$N$1273,4,FALSE))</f>
        <v>0</v>
      </c>
      <c r="I21" s="39">
        <f>IF(ISNA(VLOOKUP(CONCATENATE($B21,$C21),PriorYR!$E$2:$N$1273,7,FALSE))=TRUE,0,VLOOKUP(CONCATENATE($B21,$C21),PriorYR!$E$2:$N$1273,7,FALSE))</f>
        <v>0</v>
      </c>
      <c r="J21" s="39">
        <f>IF(ISNA(VLOOKUP(CONCATENATE($B21,$C21),PriorYR!$E$2:$N$1273,8,FALSE))=TRUE,0,VLOOKUP(CONCATENATE($B21,$C21),PriorYR!$E$2:$N$1273,8,FALSE))</f>
        <v>0</v>
      </c>
      <c r="K21" s="39">
        <f>IF(ISNA(VLOOKUP(CONCATENATE($B21,$C21),PriorYR!$E$2:$N$1273,9,FALSE))=TRUE,0,VLOOKUP(CONCATENATE($B21,$C21),PriorYR!$E$2:$N$1273,9,FALSE))</f>
        <v>0</v>
      </c>
      <c r="L21" s="39">
        <f>IF(ISNA(VLOOKUP(CONCATENATE($B21,$C21),PriorYR!$E$2:$N$1273,10,FALSE))=TRUE,0,VLOOKUP(CONCATENATE($B21,$C21),PriorYR!$E$2:$N$1273,10,FALSE))</f>
        <v>0</v>
      </c>
      <c r="M21" s="21"/>
      <c r="N21" s="27" t="s">
        <v>762</v>
      </c>
      <c r="O21" s="20"/>
      <c r="P21" s="20"/>
      <c r="Q21" s="20"/>
      <c r="R21" s="20"/>
      <c r="S21" s="20"/>
      <c r="T21" s="20"/>
      <c r="U21" s="20"/>
      <c r="V21" s="20"/>
      <c r="W21" s="20"/>
      <c r="X21" s="20"/>
      <c r="Y21" s="20"/>
    </row>
    <row r="22" spans="1:25">
      <c r="A22" s="20" t="str">
        <f t="shared" si="0"/>
        <v/>
      </c>
      <c r="B22" s="14">
        <f t="shared" si="1"/>
        <v>0</v>
      </c>
      <c r="C22" s="25">
        <v>410005</v>
      </c>
      <c r="D22" s="29">
        <f>VLOOKUP($C$2,Organization!$A$2:'Organization'!$D$153,4)</f>
        <v>0</v>
      </c>
      <c r="E22" s="5" t="str">
        <f>IF(C22="","",VLOOKUP(C22,Account!$A$2:$B$141,2))</f>
        <v>Food</v>
      </c>
      <c r="F22" s="49">
        <f>IF(ISNA(VLOOKUP(CONCATENATE($B22,$C22),PriorYR!$E$2:$N$1273,2,FALSE))=TRUE,0,VLOOKUP(CONCATENATE($B22,$C22),PriorYR!$E$2:$N$1273,2,FALSE))</f>
        <v>0</v>
      </c>
      <c r="G22" s="39">
        <f>IF(ISNA(VLOOKUP(CONCATENATE($B22,$C22),PriorYR!$E$2:$N$1273,3,FALSE))=TRUE,0,VLOOKUP(CONCATENATE($B22,$C22),PriorYR!$E$2:$N$1273,3,FALSE))</f>
        <v>0</v>
      </c>
      <c r="H22" s="39">
        <f>IF(ISNA(VLOOKUP(CONCATENATE($B22,$C22),PriorYR!$E$2:$N$1273,4,FALSE))=TRUE,0,VLOOKUP(CONCATENATE($B22,$C22),PriorYR!$E$2:$N$1273,4,FALSE))</f>
        <v>0</v>
      </c>
      <c r="I22" s="39">
        <f>IF(ISNA(VLOOKUP(CONCATENATE($B22,$C22),PriorYR!$E$2:$N$1273,7,FALSE))=TRUE,0,VLOOKUP(CONCATENATE($B22,$C22),PriorYR!$E$2:$N$1273,7,FALSE))</f>
        <v>0</v>
      </c>
      <c r="J22" s="39">
        <f>IF(ISNA(VLOOKUP(CONCATENATE($B22,$C22),PriorYR!$E$2:$N$1273,8,FALSE))=TRUE,0,VLOOKUP(CONCATENATE($B22,$C22),PriorYR!$E$2:$N$1273,8,FALSE))</f>
        <v>0</v>
      </c>
      <c r="K22" s="39">
        <f>IF(ISNA(VLOOKUP(CONCATENATE($B22,$C22),PriorYR!$E$2:$N$1273,9,FALSE))=TRUE,0,VLOOKUP(CONCATENATE($B22,$C22),PriorYR!$E$2:$N$1273,9,FALSE))</f>
        <v>0</v>
      </c>
      <c r="L22" s="39">
        <f>IF(ISNA(VLOOKUP(CONCATENATE($B22,$C22),PriorYR!$E$2:$N$1273,10,FALSE))=TRUE,0,VLOOKUP(CONCATENATE($B22,$C22),PriorYR!$E$2:$N$1273,10,FALSE))</f>
        <v>0</v>
      </c>
      <c r="M22" s="21"/>
      <c r="N22" s="27" t="s">
        <v>780</v>
      </c>
      <c r="O22" s="20"/>
      <c r="P22" s="20"/>
      <c r="Q22" s="20"/>
      <c r="R22" s="20"/>
      <c r="S22" s="20"/>
      <c r="T22" s="20"/>
      <c r="U22" s="20"/>
      <c r="V22" s="20"/>
      <c r="W22" s="20"/>
      <c r="X22" s="20"/>
      <c r="Y22" s="20"/>
    </row>
    <row r="23" spans="1:25">
      <c r="A23" s="20" t="str">
        <f t="shared" si="0"/>
        <v/>
      </c>
      <c r="B23" s="14">
        <f t="shared" si="1"/>
        <v>0</v>
      </c>
      <c r="C23" s="25">
        <v>500104</v>
      </c>
      <c r="D23" s="29" t="str">
        <f>VLOOKUP($C$2,Organization!$A$2:'Organization'!$D$153,3)</f>
        <v/>
      </c>
      <c r="E23" s="5" t="str">
        <f>IF(C23="","",VLOOKUP(C23,Account!$A$2:$B$141,2))</f>
        <v>Contract Services</v>
      </c>
      <c r="F23" s="49">
        <f>IF(ISNA(VLOOKUP(CONCATENATE($B23,$C23),PriorYR!$E$2:$N$1273,2,FALSE))=TRUE,0,VLOOKUP(CONCATENATE($B23,$C23),PriorYR!$E$2:$N$1273,2,FALSE))</f>
        <v>0</v>
      </c>
      <c r="G23" s="39">
        <f>IF(ISNA(VLOOKUP(CONCATENATE($B23,$C23),PriorYR!$E$2:$N$1273,3,FALSE))=TRUE,0,VLOOKUP(CONCATENATE($B23,$C23),PriorYR!$E$2:$N$1273,3,FALSE))</f>
        <v>0</v>
      </c>
      <c r="H23" s="39">
        <f>IF(ISNA(VLOOKUP(CONCATENATE($B23,$C23),PriorYR!$E$2:$N$1273,4,FALSE))=TRUE,0,VLOOKUP(CONCATENATE($B23,$C23),PriorYR!$E$2:$N$1273,4,FALSE))</f>
        <v>0</v>
      </c>
      <c r="I23" s="39">
        <f>IF(ISNA(VLOOKUP(CONCATENATE($B23,$C23),PriorYR!$E$2:$N$1273,7,FALSE))=TRUE,0,VLOOKUP(CONCATENATE($B23,$C23),PriorYR!$E$2:$N$1273,7,FALSE))</f>
        <v>0</v>
      </c>
      <c r="J23" s="39">
        <f>IF(ISNA(VLOOKUP(CONCATENATE($B23,$C23),PriorYR!$E$2:$N$1273,8,FALSE))=TRUE,0,VLOOKUP(CONCATENATE($B23,$C23),PriorYR!$E$2:$N$1273,8,FALSE))</f>
        <v>0</v>
      </c>
      <c r="K23" s="39">
        <f>IF(ISNA(VLOOKUP(CONCATENATE($B23,$C23),PriorYR!$E$2:$N$1273,9,FALSE))=TRUE,0,VLOOKUP(CONCATENATE($B23,$C23),PriorYR!$E$2:$N$1273,9,FALSE))</f>
        <v>0</v>
      </c>
      <c r="L23" s="39">
        <f>IF(ISNA(VLOOKUP(CONCATENATE($B23,$C23),PriorYR!$E$2:$N$1273,10,FALSE))=TRUE,0,VLOOKUP(CONCATENATE($B23,$C23),PriorYR!$E$2:$N$1273,10,FALSE))</f>
        <v>0</v>
      </c>
      <c r="M23" s="21"/>
      <c r="N23" s="51" t="s">
        <v>793</v>
      </c>
      <c r="O23" s="20"/>
      <c r="P23" s="20"/>
      <c r="Q23" s="20"/>
      <c r="R23" s="20"/>
      <c r="S23" s="20"/>
      <c r="T23" s="20"/>
      <c r="U23" s="20"/>
      <c r="V23" s="20"/>
      <c r="W23" s="20"/>
      <c r="X23" s="20"/>
      <c r="Y23" s="20"/>
    </row>
    <row r="24" spans="1:25">
      <c r="A24" s="20" t="str">
        <f t="shared" si="0"/>
        <v/>
      </c>
      <c r="B24" s="14">
        <f t="shared" si="1"/>
        <v>0</v>
      </c>
      <c r="C24" s="25">
        <v>500105</v>
      </c>
      <c r="D24" s="29" t="str">
        <f>VLOOKUP($C$2,Organization!$A$2:'Organization'!$D$153,3)</f>
        <v/>
      </c>
      <c r="E24" s="5" t="str">
        <f>IF(C24="","",VLOOKUP(C24,Account!$A$2:$B$141,2))</f>
        <v>Consultant Services</v>
      </c>
      <c r="F24" s="49">
        <f>IF(ISNA(VLOOKUP(CONCATENATE($B24,$C24),PriorYR!$E$2:$N$1273,2,FALSE))=TRUE,0,VLOOKUP(CONCATENATE($B24,$C24),PriorYR!$E$2:$N$1273,2,FALSE))</f>
        <v>0</v>
      </c>
      <c r="G24" s="39">
        <f>IF(ISNA(VLOOKUP(CONCATENATE($B24,$C24),PriorYR!$E$2:$N$1273,3,FALSE))=TRUE,0,VLOOKUP(CONCATENATE($B24,$C24),PriorYR!$E$2:$N$1273,3,FALSE))</f>
        <v>0</v>
      </c>
      <c r="H24" s="39">
        <f>IF(ISNA(VLOOKUP(CONCATENATE($B24,$C24),PriorYR!$E$2:$N$1273,4,FALSE))=TRUE,0,VLOOKUP(CONCATENATE($B24,$C24),PriorYR!$E$2:$N$1273,4,FALSE))</f>
        <v>0</v>
      </c>
      <c r="I24" s="39">
        <f>IF(ISNA(VLOOKUP(CONCATENATE($B24,$C24),PriorYR!$E$2:$N$1273,7,FALSE))=TRUE,0,VLOOKUP(CONCATENATE($B24,$C24),PriorYR!$E$2:$N$1273,7,FALSE))</f>
        <v>0</v>
      </c>
      <c r="J24" s="39">
        <f>IF(ISNA(VLOOKUP(CONCATENATE($B24,$C24),PriorYR!$E$2:$N$1273,8,FALSE))=TRUE,0,VLOOKUP(CONCATENATE($B24,$C24),PriorYR!$E$2:$N$1273,8,FALSE))</f>
        <v>0</v>
      </c>
      <c r="K24" s="39">
        <f>IF(ISNA(VLOOKUP(CONCATENATE($B24,$C24),PriorYR!$E$2:$N$1273,9,FALSE))=TRUE,0,VLOOKUP(CONCATENATE($B24,$C24),PriorYR!$E$2:$N$1273,9,FALSE))</f>
        <v>0</v>
      </c>
      <c r="L24" s="39">
        <f>IF(ISNA(VLOOKUP(CONCATENATE($B24,$C24),PriorYR!$E$2:$N$1273,10,FALSE))=TRUE,0,VLOOKUP(CONCATENATE($B24,$C24),PriorYR!$E$2:$N$1273,10,FALSE))</f>
        <v>0</v>
      </c>
      <c r="M24" s="21"/>
      <c r="N24" s="51" t="s">
        <v>793</v>
      </c>
      <c r="O24" s="20"/>
      <c r="P24" s="20"/>
      <c r="Q24" s="20"/>
      <c r="R24" s="20"/>
      <c r="S24" s="20"/>
      <c r="T24" s="20"/>
      <c r="U24" s="20"/>
      <c r="V24" s="20"/>
      <c r="W24" s="20"/>
      <c r="X24" s="20"/>
      <c r="Y24" s="20"/>
    </row>
    <row r="25" spans="1:25">
      <c r="A25" s="20" t="str">
        <f t="shared" si="0"/>
        <v/>
      </c>
      <c r="B25" s="14">
        <f t="shared" si="1"/>
        <v>0</v>
      </c>
      <c r="C25" s="25">
        <v>500107</v>
      </c>
      <c r="D25" s="29">
        <f>VLOOKUP($C$2,Organization!$A$2:'Organization'!$D$153,4)</f>
        <v>0</v>
      </c>
      <c r="E25" s="5" t="str">
        <f>IF(C25="","",VLOOKUP(C25,Account!$A$2:$B$141,2))</f>
        <v>Dues and Membership</v>
      </c>
      <c r="F25" s="49">
        <f>IF(ISNA(VLOOKUP(CONCATENATE($B25,$C25),PriorYR!$E$2:$N$1273,2,FALSE))=TRUE,0,VLOOKUP(CONCATENATE($B25,$C25),PriorYR!$E$2:$N$1273,2,FALSE))</f>
        <v>0</v>
      </c>
      <c r="G25" s="39">
        <f>IF(ISNA(VLOOKUP(CONCATENATE($B25,$C25),PriorYR!$E$2:$N$1273,3,FALSE))=TRUE,0,VLOOKUP(CONCATENATE($B25,$C25),PriorYR!$E$2:$N$1273,3,FALSE))</f>
        <v>0</v>
      </c>
      <c r="H25" s="39">
        <f>IF(ISNA(VLOOKUP(CONCATENATE($B25,$C25),PriorYR!$E$2:$N$1273,4,FALSE))=TRUE,0,VLOOKUP(CONCATENATE($B25,$C25),PriorYR!$E$2:$N$1273,4,FALSE))</f>
        <v>0</v>
      </c>
      <c r="I25" s="39">
        <f>IF(ISNA(VLOOKUP(CONCATENATE($B25,$C25),PriorYR!$E$2:$N$1273,7,FALSE))=TRUE,0,VLOOKUP(CONCATENATE($B25,$C25),PriorYR!$E$2:$N$1273,7,FALSE))</f>
        <v>0</v>
      </c>
      <c r="J25" s="39">
        <f>IF(ISNA(VLOOKUP(CONCATENATE($B25,$C25),PriorYR!$E$2:$N$1273,8,FALSE))=TRUE,0,VLOOKUP(CONCATENATE($B25,$C25),PriorYR!$E$2:$N$1273,8,FALSE))</f>
        <v>0</v>
      </c>
      <c r="K25" s="39">
        <f>IF(ISNA(VLOOKUP(CONCATENATE($B25,$C25),PriorYR!$E$2:$N$1273,9,FALSE))=TRUE,0,VLOOKUP(CONCATENATE($B25,$C25),PriorYR!$E$2:$N$1273,9,FALSE))</f>
        <v>0</v>
      </c>
      <c r="L25" s="39">
        <f>IF(ISNA(VLOOKUP(CONCATENATE($B25,$C25),PriorYR!$E$2:$N$1273,10,FALSE))=TRUE,0,VLOOKUP(CONCATENATE($B25,$C25),PriorYR!$E$2:$N$1273,10,FALSE))</f>
        <v>0</v>
      </c>
      <c r="M25" s="21"/>
      <c r="N25" s="51" t="s">
        <v>764</v>
      </c>
      <c r="O25" s="20"/>
      <c r="P25" s="20"/>
      <c r="Q25" s="20"/>
      <c r="R25" s="20"/>
      <c r="S25" s="20"/>
      <c r="T25" s="20"/>
      <c r="U25" s="20"/>
      <c r="V25" s="20"/>
      <c r="W25" s="20"/>
      <c r="X25" s="20"/>
      <c r="Y25" s="20"/>
    </row>
    <row r="26" spans="1:25">
      <c r="A26" s="20" t="str">
        <f t="shared" si="0"/>
        <v/>
      </c>
      <c r="B26" s="14">
        <f t="shared" si="1"/>
        <v>0</v>
      </c>
      <c r="C26" s="25">
        <v>500115</v>
      </c>
      <c r="D26" s="29">
        <f>VLOOKUP($C$2,Organization!$A$2:'Organization'!$D$153,4)</f>
        <v>0</v>
      </c>
      <c r="E26" s="5" t="str">
        <f>IF(C26="","",VLOOKUP(C26,Account!$A$2:$B$141,2))</f>
        <v>Repairs and Maint to Equipt</v>
      </c>
      <c r="F26" s="49">
        <f>IF(ISNA(VLOOKUP(CONCATENATE($B26,$C26),PriorYR!$E$2:$N$1273,2,FALSE))=TRUE,0,VLOOKUP(CONCATENATE($B26,$C26),PriorYR!$E$2:$N$1273,2,FALSE))</f>
        <v>0</v>
      </c>
      <c r="G26" s="39">
        <f>IF(ISNA(VLOOKUP(CONCATENATE($B26,$C26),PriorYR!$E$2:$N$1273,3,FALSE))=TRUE,0,VLOOKUP(CONCATENATE($B26,$C26),PriorYR!$E$2:$N$1273,3,FALSE))</f>
        <v>0</v>
      </c>
      <c r="H26" s="39">
        <f>IF(ISNA(VLOOKUP(CONCATENATE($B26,$C26),PriorYR!$E$2:$N$1273,4,FALSE))=TRUE,0,VLOOKUP(CONCATENATE($B26,$C26),PriorYR!$E$2:$N$1273,4,FALSE))</f>
        <v>0</v>
      </c>
      <c r="I26" s="39">
        <f>IF(ISNA(VLOOKUP(CONCATENATE($B26,$C26),PriorYR!$E$2:$N$1273,7,FALSE))=TRUE,0,VLOOKUP(CONCATENATE($B26,$C26),PriorYR!$E$2:$N$1273,7,FALSE))</f>
        <v>0</v>
      </c>
      <c r="J26" s="39">
        <f>IF(ISNA(VLOOKUP(CONCATENATE($B26,$C26),PriorYR!$E$2:$N$1273,8,FALSE))=TRUE,0,VLOOKUP(CONCATENATE($B26,$C26),PriorYR!$E$2:$N$1273,8,FALSE))</f>
        <v>0</v>
      </c>
      <c r="K26" s="39">
        <f>IF(ISNA(VLOOKUP(CONCATENATE($B26,$C26),PriorYR!$E$2:$N$1273,9,FALSE))=TRUE,0,VLOOKUP(CONCATENATE($B26,$C26),PriorYR!$E$2:$N$1273,9,FALSE))</f>
        <v>0</v>
      </c>
      <c r="L26" s="39">
        <f>IF(ISNA(VLOOKUP(CONCATENATE($B26,$C26),PriorYR!$E$2:$N$1273,10,FALSE))=TRUE,0,VLOOKUP(CONCATENATE($B26,$C26),PriorYR!$E$2:$N$1273,10,FALSE))</f>
        <v>0</v>
      </c>
      <c r="M26" s="21"/>
      <c r="N26" s="27" t="s">
        <v>766</v>
      </c>
      <c r="O26" s="20"/>
      <c r="P26" s="20"/>
      <c r="Q26" s="20"/>
      <c r="R26" s="20"/>
      <c r="S26" s="20"/>
      <c r="T26" s="20"/>
      <c r="U26" s="20"/>
      <c r="V26" s="20"/>
      <c r="W26" s="20"/>
      <c r="X26" s="20"/>
      <c r="Y26" s="20"/>
    </row>
    <row r="27" spans="1:25">
      <c r="A27" s="20" t="str">
        <f t="shared" si="0"/>
        <v/>
      </c>
      <c r="B27" s="14">
        <f t="shared" si="1"/>
        <v>0</v>
      </c>
      <c r="C27" s="25">
        <v>500117</v>
      </c>
      <c r="D27" s="29" t="str">
        <f>VLOOKUP($C$2,Organization!$A$2:'Organization'!$D$153,3)</f>
        <v/>
      </c>
      <c r="E27" s="5" t="str">
        <f>IF(C27="","",VLOOKUP(C27,Account!$A$2:$B$141,2))</f>
        <v>Software License and Purchase</v>
      </c>
      <c r="F27" s="49">
        <f>IF(ISNA(VLOOKUP(CONCATENATE($B27,$C27),PriorYR!$E$2:$N$1273,2,FALSE))=TRUE,0,VLOOKUP(CONCATENATE($B27,$C27),PriorYR!$E$2:$N$1273,2,FALSE))</f>
        <v>0</v>
      </c>
      <c r="G27" s="39">
        <f>IF(ISNA(VLOOKUP(CONCATENATE($B27,$C27),PriorYR!$E$2:$N$1273,3,FALSE))=TRUE,0,VLOOKUP(CONCATENATE($B27,$C27),PriorYR!$E$2:$N$1273,3,FALSE))</f>
        <v>0</v>
      </c>
      <c r="H27" s="39">
        <f>IF(ISNA(VLOOKUP(CONCATENATE($B27,$C27),PriorYR!$E$2:$N$1273,4,FALSE))=TRUE,0,VLOOKUP(CONCATENATE($B27,$C27),PriorYR!$E$2:$N$1273,4,FALSE))</f>
        <v>0</v>
      </c>
      <c r="I27" s="39">
        <f>IF(ISNA(VLOOKUP(CONCATENATE($B27,$C27),PriorYR!$E$2:$N$1273,7,FALSE))=TRUE,0,VLOOKUP(CONCATENATE($B27,$C27),PriorYR!$E$2:$N$1273,7,FALSE))</f>
        <v>0</v>
      </c>
      <c r="J27" s="39">
        <f>IF(ISNA(VLOOKUP(CONCATENATE($B27,$C27),PriorYR!$E$2:$N$1273,8,FALSE))=TRUE,0,VLOOKUP(CONCATENATE($B27,$C27),PriorYR!$E$2:$N$1273,8,FALSE))</f>
        <v>0</v>
      </c>
      <c r="K27" s="39">
        <f>IF(ISNA(VLOOKUP(CONCATENATE($B27,$C27),PriorYR!$E$2:$N$1273,9,FALSE))=TRUE,0,VLOOKUP(CONCATENATE($B27,$C27),PriorYR!$E$2:$N$1273,9,FALSE))</f>
        <v>0</v>
      </c>
      <c r="L27" s="39">
        <f>IF(ISNA(VLOOKUP(CONCATENATE($B27,$C27),PriorYR!$E$2:$N$1273,10,FALSE))=TRUE,0,VLOOKUP(CONCATENATE($B27,$C27),PriorYR!$E$2:$N$1273,10,FALSE))</f>
        <v>0</v>
      </c>
      <c r="M27" s="21"/>
      <c r="N27" s="27" t="s">
        <v>776</v>
      </c>
      <c r="O27" s="20"/>
      <c r="P27" s="20"/>
      <c r="Q27" s="20"/>
      <c r="R27" s="20"/>
      <c r="S27" s="20"/>
      <c r="T27" s="20"/>
      <c r="U27" s="20"/>
      <c r="V27" s="20"/>
      <c r="W27" s="20"/>
      <c r="X27" s="20"/>
      <c r="Y27" s="20"/>
    </row>
    <row r="28" spans="1:25" ht="16">
      <c r="A28" s="20" t="str">
        <f t="shared" si="0"/>
        <v/>
      </c>
      <c r="B28" s="14">
        <f t="shared" si="1"/>
        <v>0</v>
      </c>
      <c r="C28" s="25">
        <v>500118</v>
      </c>
      <c r="D28" s="29">
        <f>VLOOKUP($C$2,Organization!$A$2:'Organization'!$D$153,4)</f>
        <v>0</v>
      </c>
      <c r="E28" s="5" t="str">
        <f>IF(C28="","",VLOOKUP(C28,Account!$A$2:$B$141,2))</f>
        <v>Travel and Conference</v>
      </c>
      <c r="F28" s="49">
        <f>IF(ISNA(VLOOKUP(CONCATENATE($B28,$C28),PriorYR!$E$2:$N$1273,2,FALSE))=TRUE,0,VLOOKUP(CONCATENATE($B28,$C28),PriorYR!$E$2:$N$1273,2,FALSE))</f>
        <v>0</v>
      </c>
      <c r="G28" s="39">
        <f>IF(ISNA(VLOOKUP(CONCATENATE($B28,$C28),PriorYR!$E$2:$N$1273,3,FALSE))=TRUE,0,VLOOKUP(CONCATENATE($B28,$C28),PriorYR!$E$2:$N$1273,3,FALSE))</f>
        <v>0</v>
      </c>
      <c r="H28" s="39">
        <f>IF(ISNA(VLOOKUP(CONCATENATE($B28,$C28),PriorYR!$E$2:$N$1273,4,FALSE))=TRUE,0,VLOOKUP(CONCATENATE($B28,$C28),PriorYR!$E$2:$N$1273,4,FALSE))</f>
        <v>0</v>
      </c>
      <c r="I28" s="39">
        <f>IF(ISNA(VLOOKUP(CONCATENATE($B28,$C28),PriorYR!$E$2:$N$1273,7,FALSE))=TRUE,0,VLOOKUP(CONCATENATE($B28,$C28),PriorYR!$E$2:$N$1273,7,FALSE))</f>
        <v>0</v>
      </c>
      <c r="J28" s="39">
        <f>IF(ISNA(VLOOKUP(CONCATENATE($B28,$C28),PriorYR!$E$2:$N$1273,8,FALSE))=TRUE,0,VLOOKUP(CONCATENATE($B28,$C28),PriorYR!$E$2:$N$1273,8,FALSE))</f>
        <v>0</v>
      </c>
      <c r="K28" s="39">
        <f>IF(ISNA(VLOOKUP(CONCATENATE($B28,$C28),PriorYR!$E$2:$N$1273,9,FALSE))=TRUE,0,VLOOKUP(CONCATENATE($B28,$C28),PriorYR!$E$2:$N$1273,9,FALSE))</f>
        <v>0</v>
      </c>
      <c r="L28" s="39">
        <f>IF(ISNA(VLOOKUP(CONCATENATE($B28,$C28),PriorYR!$E$2:$N$1273,10,FALSE))=TRUE,0,VLOOKUP(CONCATENATE($B28,$C28),PriorYR!$E$2:$N$1273,10,FALSE))</f>
        <v>0</v>
      </c>
      <c r="M28" s="21" t="s">
        <v>778</v>
      </c>
      <c r="N28" s="27" t="s">
        <v>779</v>
      </c>
      <c r="O28" s="20"/>
      <c r="P28" s="20"/>
      <c r="Q28" s="20"/>
      <c r="R28" s="20"/>
      <c r="S28" s="20"/>
      <c r="T28" s="20"/>
      <c r="U28" s="20"/>
      <c r="V28" s="20"/>
      <c r="W28" s="20"/>
      <c r="X28" s="20"/>
      <c r="Y28" s="20"/>
    </row>
    <row r="29" spans="1:25">
      <c r="A29" s="20" t="str">
        <f t="shared" si="0"/>
        <v/>
      </c>
      <c r="B29" s="14">
        <f t="shared" si="1"/>
        <v>0</v>
      </c>
      <c r="C29" s="25">
        <v>500125</v>
      </c>
      <c r="D29" s="29">
        <f>VLOOKUP($C$2,Organization!$A$2:'Organization'!$D$153,4)</f>
        <v>0</v>
      </c>
      <c r="E29" s="5" t="str">
        <f>IF(C29="","",VLOOKUP(C29,Account!$A$2:$B$141,2))</f>
        <v>Team and Student Travel</v>
      </c>
      <c r="F29" s="49">
        <f>IF(ISNA(VLOOKUP(CONCATENATE($B29,$C29),PriorYR!$E$2:$N$1273,2,FALSE))=TRUE,0,VLOOKUP(CONCATENATE($B29,$C29),PriorYR!$E$2:$N$1273,2,FALSE))</f>
        <v>0</v>
      </c>
      <c r="G29" s="39">
        <f>IF(ISNA(VLOOKUP(CONCATENATE($B29,$C29),PriorYR!$E$2:$N$1273,3,FALSE))=TRUE,0,VLOOKUP(CONCATENATE($B29,$C29),PriorYR!$E$2:$N$1273,3,FALSE))</f>
        <v>0</v>
      </c>
      <c r="H29" s="39">
        <f>IF(ISNA(VLOOKUP(CONCATENATE($B29,$C29),PriorYR!$E$2:$N$1273,4,FALSE))=TRUE,0,VLOOKUP(CONCATENATE($B29,$C29),PriorYR!$E$2:$N$1273,4,FALSE))</f>
        <v>0</v>
      </c>
      <c r="I29" s="39">
        <f>IF(ISNA(VLOOKUP(CONCATENATE($B29,$C29),PriorYR!$E$2:$N$1273,7,FALSE))=TRUE,0,VLOOKUP(CONCATENATE($B29,$C29),PriorYR!$E$2:$N$1273,7,FALSE))</f>
        <v>0</v>
      </c>
      <c r="J29" s="39">
        <f>IF(ISNA(VLOOKUP(CONCATENATE($B29,$C29),PriorYR!$E$2:$N$1273,8,FALSE))=TRUE,0,VLOOKUP(CONCATENATE($B29,$C29),PriorYR!$E$2:$N$1273,8,FALSE))</f>
        <v>0</v>
      </c>
      <c r="K29" s="39">
        <f>IF(ISNA(VLOOKUP(CONCATENATE($B29,$C29),PriorYR!$E$2:$N$1273,9,FALSE))=TRUE,0,VLOOKUP(CONCATENATE($B29,$C29),PriorYR!$E$2:$N$1273,9,FALSE))</f>
        <v>0</v>
      </c>
      <c r="L29" s="39">
        <f>IF(ISNA(VLOOKUP(CONCATENATE($B29,$C29),PriorYR!$E$2:$N$1273,10,FALSE))=TRUE,0,VLOOKUP(CONCATENATE($B29,$C29),PriorYR!$E$2:$N$1273,10,FALSE))</f>
        <v>0</v>
      </c>
      <c r="M29" s="21"/>
      <c r="N29" s="27" t="s">
        <v>765</v>
      </c>
      <c r="O29" s="20"/>
      <c r="P29" s="20"/>
      <c r="Q29" s="20"/>
      <c r="R29" s="20"/>
      <c r="S29" s="20"/>
      <c r="T29" s="20"/>
      <c r="U29" s="20"/>
      <c r="V29" s="20"/>
      <c r="W29" s="20"/>
      <c r="X29" s="20"/>
      <c r="Y29" s="20"/>
    </row>
    <row r="30" spans="1:25">
      <c r="A30" s="20" t="str">
        <f t="shared" si="0"/>
        <v/>
      </c>
      <c r="B30" s="14">
        <f t="shared" si="1"/>
        <v>0</v>
      </c>
      <c r="C30" s="25">
        <v>500126</v>
      </c>
      <c r="D30" s="29">
        <f>VLOOKUP($C$2,Organization!$A$2:'Organization'!$D$153,4)</f>
        <v>0</v>
      </c>
      <c r="E30" s="5" t="str">
        <f>IF(C30="","",VLOOKUP(C30,Account!$A$2:$B$141,2))</f>
        <v>Professional Services</v>
      </c>
      <c r="F30" s="49">
        <f>IF(ISNA(VLOOKUP(CONCATENATE($B30,$C30),PriorYR!$E$2:$N$1273,2,FALSE))=TRUE,0,VLOOKUP(CONCATENATE($B30,$C30),PriorYR!$E$2:$N$1273,2,FALSE))</f>
        <v>0</v>
      </c>
      <c r="G30" s="39">
        <f>IF(ISNA(VLOOKUP(CONCATENATE($B30,$C30),PriorYR!$E$2:$N$1273,3,FALSE))=TRUE,0,VLOOKUP(CONCATENATE($B30,$C30),PriorYR!$E$2:$N$1273,3,FALSE))</f>
        <v>0</v>
      </c>
      <c r="H30" s="39">
        <f>IF(ISNA(VLOOKUP(CONCATENATE($B30,$C30),PriorYR!$E$2:$N$1273,4,FALSE))=TRUE,0,VLOOKUP(CONCATENATE($B30,$C30),PriorYR!$E$2:$N$1273,4,FALSE))</f>
        <v>0</v>
      </c>
      <c r="I30" s="39">
        <f>IF(ISNA(VLOOKUP(CONCATENATE($B30,$C30),PriorYR!$E$2:$N$1273,7,FALSE))=TRUE,0,VLOOKUP(CONCATENATE($B30,$C30),PriorYR!$E$2:$N$1273,7,FALSE))</f>
        <v>0</v>
      </c>
      <c r="J30" s="39">
        <f>IF(ISNA(VLOOKUP(CONCATENATE($B30,$C30),PriorYR!$E$2:$N$1273,8,FALSE))=TRUE,0,VLOOKUP(CONCATENATE($B30,$C30),PriorYR!$E$2:$N$1273,8,FALSE))</f>
        <v>0</v>
      </c>
      <c r="K30" s="39">
        <f>IF(ISNA(VLOOKUP(CONCATENATE($B30,$C30),PriorYR!$E$2:$N$1273,9,FALSE))=TRUE,0,VLOOKUP(CONCATENATE($B30,$C30),PriorYR!$E$2:$N$1273,9,FALSE))</f>
        <v>0</v>
      </c>
      <c r="L30" s="39">
        <f>IF(ISNA(VLOOKUP(CONCATENATE($B30,$C30),PriorYR!$E$2:$N$1273,10,FALSE))=TRUE,0,VLOOKUP(CONCATENATE($B30,$C30),PriorYR!$E$2:$N$1273,10,FALSE))</f>
        <v>0</v>
      </c>
      <c r="M30" s="21"/>
      <c r="N30" s="51" t="s">
        <v>763</v>
      </c>
      <c r="O30" s="20"/>
      <c r="P30" s="20"/>
      <c r="Q30" s="20"/>
      <c r="R30" s="20"/>
      <c r="S30" s="20"/>
      <c r="T30" s="20"/>
      <c r="U30" s="20"/>
      <c r="V30" s="20"/>
      <c r="W30" s="20"/>
      <c r="X30" s="20"/>
      <c r="Y30" s="20"/>
    </row>
    <row r="31" spans="1:25">
      <c r="A31" s="20" t="str">
        <f t="shared" si="0"/>
        <v/>
      </c>
      <c r="B31" s="14">
        <f t="shared" si="1"/>
        <v>0</v>
      </c>
      <c r="C31" s="15">
        <v>500127</v>
      </c>
      <c r="D31" s="29" t="str">
        <f>VLOOKUP($C$2,Organization!$A$2:'Organization'!$D$153,3)</f>
        <v/>
      </c>
      <c r="E31" s="5" t="str">
        <f>IF(C31="","",VLOOKUP(C31,Account!$A$2:$B$141,2))</f>
        <v>Printing Services</v>
      </c>
      <c r="F31" s="49">
        <f>IF(ISNA(VLOOKUP(CONCATENATE($B31,$C31),PriorYR!$E$2:$N$1273,2,FALSE))=TRUE,0,VLOOKUP(CONCATENATE($B31,$C31),PriorYR!$E$2:$N$1273,2,FALSE))</f>
        <v>0</v>
      </c>
      <c r="G31" s="39">
        <f>IF(ISNA(VLOOKUP(CONCATENATE($B31,$C31),PriorYR!$E$2:$N$1273,3,FALSE))=TRUE,0,VLOOKUP(CONCATENATE($B31,$C31),PriorYR!$E$2:$N$1273,3,FALSE))</f>
        <v>0</v>
      </c>
      <c r="H31" s="39">
        <f>IF(ISNA(VLOOKUP(CONCATENATE($B31,$C31),PriorYR!$E$2:$N$1273,4,FALSE))=TRUE,0,VLOOKUP(CONCATENATE($B31,$C31),PriorYR!$E$2:$N$1273,4,FALSE))</f>
        <v>0</v>
      </c>
      <c r="I31" s="39">
        <f>IF(ISNA(VLOOKUP(CONCATENATE($B31,$C31),PriorYR!$E$2:$N$1273,7,FALSE))=TRUE,0,VLOOKUP(CONCATENATE($B31,$C31),PriorYR!$E$2:$N$1273,7,FALSE))</f>
        <v>0</v>
      </c>
      <c r="J31" s="39">
        <f>IF(ISNA(VLOOKUP(CONCATENATE($B31,$C31),PriorYR!$E$2:$N$1273,8,FALSE))=TRUE,0,VLOOKUP(CONCATENATE($B31,$C31),PriorYR!$E$2:$N$1273,8,FALSE))</f>
        <v>0</v>
      </c>
      <c r="K31" s="39">
        <f>IF(ISNA(VLOOKUP(CONCATENATE($B31,$C31),PriorYR!$E$2:$N$1273,9,FALSE))=TRUE,0,VLOOKUP(CONCATENATE($B31,$C31),PriorYR!$E$2:$N$1273,9,FALSE))</f>
        <v>0</v>
      </c>
      <c r="L31" s="39">
        <f>IF(ISNA(VLOOKUP(CONCATENATE($B31,$C31),PriorYR!$E$2:$N$1273,10,FALSE))=TRUE,0,VLOOKUP(CONCATENATE($B31,$C31),PriorYR!$E$2:$N$1273,10,FALSE))</f>
        <v>0</v>
      </c>
      <c r="M31" s="21"/>
      <c r="N31" s="51" t="s">
        <v>772</v>
      </c>
      <c r="O31" s="20"/>
      <c r="P31" s="20"/>
      <c r="Q31" s="20"/>
      <c r="R31" s="20"/>
      <c r="S31" s="20"/>
      <c r="T31" s="20"/>
      <c r="U31" s="20"/>
      <c r="V31" s="20"/>
      <c r="W31" s="20"/>
      <c r="X31" s="20"/>
      <c r="Y31" s="20"/>
    </row>
    <row r="32" spans="1:25">
      <c r="A32" s="20" t="str">
        <f t="shared" si="0"/>
        <v/>
      </c>
      <c r="B32" s="14">
        <f t="shared" si="1"/>
        <v>0</v>
      </c>
      <c r="C32" s="25">
        <v>640001</v>
      </c>
      <c r="D32" s="29">
        <f>VLOOKUP($C$2,Organization!$A$2:'Organization'!$D$153,4)</f>
        <v>0</v>
      </c>
      <c r="E32" s="5" t="str">
        <f>IF(C32="","",VLOOKUP(C32,Account!$A$2:$B$141,2))</f>
        <v>Equipment under $4,999</v>
      </c>
      <c r="F32" s="49">
        <f>IF(ISNA(VLOOKUP(CONCATENATE($B32,$C32),PriorYR!$E$2:$N$1273,2,FALSE))=TRUE,0,VLOOKUP(CONCATENATE($B32,$C32),PriorYR!$E$2:$N$1273,2,FALSE))</f>
        <v>0</v>
      </c>
      <c r="G32" s="39">
        <f>IF(ISNA(VLOOKUP(CONCATENATE($B32,$C32),PriorYR!$E$2:$N$1273,3,FALSE))=TRUE,0,VLOOKUP(CONCATENATE($B32,$C32),PriorYR!$E$2:$N$1273,3,FALSE))</f>
        <v>0</v>
      </c>
      <c r="H32" s="39">
        <f>IF(ISNA(VLOOKUP(CONCATENATE($B32,$C32),PriorYR!$E$2:$N$1273,4,FALSE))=TRUE,0,VLOOKUP(CONCATENATE($B32,$C32),PriorYR!$E$2:$N$1273,4,FALSE))</f>
        <v>0</v>
      </c>
      <c r="I32" s="39">
        <f>IF(ISNA(VLOOKUP(CONCATENATE($B32,$C32),PriorYR!$E$2:$N$1273,7,FALSE))=TRUE,0,VLOOKUP(CONCATENATE($B32,$C32),PriorYR!$E$2:$N$1273,7,FALSE))</f>
        <v>0</v>
      </c>
      <c r="J32" s="39">
        <f>IF(ISNA(VLOOKUP(CONCATENATE($B32,$C32),PriorYR!$E$2:$N$1273,8,FALSE))=TRUE,0,VLOOKUP(CONCATENATE($B32,$C32),PriorYR!$E$2:$N$1273,8,FALSE))</f>
        <v>0</v>
      </c>
      <c r="K32" s="39">
        <f>IF(ISNA(VLOOKUP(CONCATENATE($B32,$C32),PriorYR!$E$2:$N$1273,9,FALSE))=TRUE,0,VLOOKUP(CONCATENATE($B32,$C32),PriorYR!$E$2:$N$1273,9,FALSE))</f>
        <v>0</v>
      </c>
      <c r="L32" s="39">
        <f>IF(ISNA(VLOOKUP(CONCATENATE($B32,$C32),PriorYR!$E$2:$N$1273,10,FALSE))=TRUE,0,VLOOKUP(CONCATENATE($B32,$C32),PriorYR!$E$2:$N$1273,10,FALSE))</f>
        <v>0</v>
      </c>
      <c r="M32" s="21"/>
      <c r="N32" s="27" t="s">
        <v>767</v>
      </c>
      <c r="O32" s="20"/>
      <c r="P32" s="20"/>
      <c r="Q32" s="20"/>
      <c r="R32" s="20"/>
      <c r="S32" s="20"/>
      <c r="T32" s="20"/>
      <c r="U32" s="20"/>
      <c r="V32" s="20"/>
      <c r="W32" s="20"/>
      <c r="X32" s="20"/>
      <c r="Y32" s="20"/>
    </row>
    <row r="33" spans="1:25">
      <c r="A33" s="20" t="str">
        <f t="shared" si="0"/>
        <v/>
      </c>
      <c r="B33" s="14">
        <f t="shared" si="1"/>
        <v>0</v>
      </c>
      <c r="C33" s="25">
        <v>640004</v>
      </c>
      <c r="D33" s="29">
        <f>VLOOKUP($C$2,Organization!$A$2:'Organization'!$D$153,4)</f>
        <v>0</v>
      </c>
      <c r="E33" s="5" t="str">
        <f>IF(C33="","",VLOOKUP(C33,Account!$A$2:$B$141,2))</f>
        <v>Computer Hardware under $4,999</v>
      </c>
      <c r="F33" s="49">
        <f>IF(ISNA(VLOOKUP(CONCATENATE($B33,$C33),PriorYR!$E$2:$N$1273,2,FALSE))=TRUE,0,VLOOKUP(CONCATENATE($B33,$C33),PriorYR!$E$2:$N$1273,2,FALSE))</f>
        <v>0</v>
      </c>
      <c r="G33" s="39">
        <f>IF(ISNA(VLOOKUP(CONCATENATE($B33,$C33),PriorYR!$E$2:$N$1273,3,FALSE))=TRUE,0,VLOOKUP(CONCATENATE($B33,$C33),PriorYR!$E$2:$N$1273,3,FALSE))</f>
        <v>0</v>
      </c>
      <c r="H33" s="39">
        <f>IF(ISNA(VLOOKUP(CONCATENATE($B33,$C33),PriorYR!$E$2:$N$1273,4,FALSE))=TRUE,0,VLOOKUP(CONCATENATE($B33,$C33),PriorYR!$E$2:$N$1273,4,FALSE))</f>
        <v>0</v>
      </c>
      <c r="I33" s="39">
        <f>IF(ISNA(VLOOKUP(CONCATENATE($B33,$C33),PriorYR!$E$2:$N$1273,7,FALSE))=TRUE,0,VLOOKUP(CONCATENATE($B33,$C33),PriorYR!$E$2:$N$1273,7,FALSE))</f>
        <v>0</v>
      </c>
      <c r="J33" s="39">
        <f>IF(ISNA(VLOOKUP(CONCATENATE($B33,$C33),PriorYR!$E$2:$N$1273,8,FALSE))=TRUE,0,VLOOKUP(CONCATENATE($B33,$C33),PriorYR!$E$2:$N$1273,8,FALSE))</f>
        <v>0</v>
      </c>
      <c r="K33" s="39">
        <f>IF(ISNA(VLOOKUP(CONCATENATE($B33,$C33),PriorYR!$E$2:$N$1273,9,FALSE))=TRUE,0,VLOOKUP(CONCATENATE($B33,$C33),PriorYR!$E$2:$N$1273,9,FALSE))</f>
        <v>0</v>
      </c>
      <c r="L33" s="39">
        <f>IF(ISNA(VLOOKUP(CONCATENATE($B33,$C33),PriorYR!$E$2:$N$1273,10,FALSE))=TRUE,0,VLOOKUP(CONCATENATE($B33,$C33),PriorYR!$E$2:$N$1273,10,FALSE))</f>
        <v>0</v>
      </c>
      <c r="M33" s="21"/>
      <c r="N33" s="27" t="s">
        <v>768</v>
      </c>
      <c r="O33" s="20"/>
      <c r="P33" s="20"/>
      <c r="Q33" s="20"/>
      <c r="R33" s="20"/>
      <c r="S33" s="20"/>
      <c r="T33" s="20"/>
      <c r="U33" s="20"/>
      <c r="V33" s="20"/>
      <c r="W33" s="20"/>
      <c r="X33" s="20"/>
      <c r="Y33" s="20"/>
    </row>
    <row r="34" spans="1:25">
      <c r="A34" s="20" t="str">
        <f t="shared" si="0"/>
        <v/>
      </c>
      <c r="B34" s="14">
        <f t="shared" si="1"/>
        <v>0</v>
      </c>
      <c r="C34" s="25">
        <v>640005</v>
      </c>
      <c r="D34" s="29">
        <f>VLOOKUP($C$2,Organization!$A$2:'Organization'!$D$153,4)</f>
        <v>0</v>
      </c>
      <c r="E34" s="5" t="str">
        <f>IF(C34="","",VLOOKUP(C34,Account!$A$2:$B$141,2))</f>
        <v>Computer Software under $4,999</v>
      </c>
      <c r="F34" s="49">
        <f>IF(ISNA(VLOOKUP(CONCATENATE($B34,$C34),PriorYR!$E$2:$N$1273,2,FALSE))=TRUE,0,VLOOKUP(CONCATENATE($B34,$C34),PriorYR!$E$2:$N$1273,2,FALSE))</f>
        <v>0</v>
      </c>
      <c r="G34" s="39">
        <f>IF(ISNA(VLOOKUP(CONCATENATE($B34,$C34),PriorYR!$E$2:$N$1273,3,FALSE))=TRUE,0,VLOOKUP(CONCATENATE($B34,$C34),PriorYR!$E$2:$N$1273,3,FALSE))</f>
        <v>0</v>
      </c>
      <c r="H34" s="39">
        <f>IF(ISNA(VLOOKUP(CONCATENATE($B34,$C34),PriorYR!$E$2:$N$1273,4,FALSE))=TRUE,0,VLOOKUP(CONCATENATE($B34,$C34),PriorYR!$E$2:$N$1273,4,FALSE))</f>
        <v>0</v>
      </c>
      <c r="I34" s="39">
        <f>IF(ISNA(VLOOKUP(CONCATENATE($B34,$C34),PriorYR!$E$2:$N$1273,7,FALSE))=TRUE,0,VLOOKUP(CONCATENATE($B34,$C34),PriorYR!$E$2:$N$1273,7,FALSE))</f>
        <v>0</v>
      </c>
      <c r="J34" s="39">
        <f>IF(ISNA(VLOOKUP(CONCATENATE($B34,$C34),PriorYR!$E$2:$N$1273,8,FALSE))=TRUE,0,VLOOKUP(CONCATENATE($B34,$C34),PriorYR!$E$2:$N$1273,8,FALSE))</f>
        <v>0</v>
      </c>
      <c r="K34" s="39">
        <f>IF(ISNA(VLOOKUP(CONCATENATE($B34,$C34),PriorYR!$E$2:$N$1273,9,FALSE))=TRUE,0,VLOOKUP(CONCATENATE($B34,$C34),PriorYR!$E$2:$N$1273,9,FALSE))</f>
        <v>0</v>
      </c>
      <c r="L34" s="39">
        <f>IF(ISNA(VLOOKUP(CONCATENATE($B34,$C34),PriorYR!$E$2:$N$1273,10,FALSE))=TRUE,0,VLOOKUP(CONCATENATE($B34,$C34),PriorYR!$E$2:$N$1273,10,FALSE))</f>
        <v>0</v>
      </c>
      <c r="M34" s="21"/>
      <c r="N34" s="27" t="s">
        <v>769</v>
      </c>
      <c r="O34" s="20"/>
      <c r="P34" s="20"/>
      <c r="Q34" s="20"/>
      <c r="R34" s="20"/>
      <c r="S34" s="20"/>
      <c r="T34" s="20"/>
      <c r="U34" s="20"/>
      <c r="V34" s="20"/>
      <c r="W34" s="20"/>
      <c r="X34" s="20"/>
      <c r="Y34" s="20"/>
    </row>
    <row r="35" spans="1:25">
      <c r="A35" s="20" t="str">
        <f t="shared" si="0"/>
        <v/>
      </c>
      <c r="B35" s="14">
        <f t="shared" si="1"/>
        <v>0</v>
      </c>
      <c r="C35" s="25">
        <v>640011</v>
      </c>
      <c r="D35" s="29">
        <f>VLOOKUP($C$2,Organization!$A$2:'Organization'!$D$153,4)</f>
        <v>0</v>
      </c>
      <c r="E35" s="5" t="str">
        <f>IF(C35="","",VLOOKUP(C35,Account!$A$2:$B$141,2))</f>
        <v>Equipment over $4,999</v>
      </c>
      <c r="F35" s="49">
        <f>IF(ISNA(VLOOKUP(CONCATENATE($B35,$C35),PriorYR!$E$2:$N$1273,2,FALSE))=TRUE,0,VLOOKUP(CONCATENATE($B35,$C35),PriorYR!$E$2:$N$1273,2,FALSE))</f>
        <v>0</v>
      </c>
      <c r="G35" s="39">
        <f>IF(ISNA(VLOOKUP(CONCATENATE($B35,$C35),PriorYR!$E$2:$N$1273,3,FALSE))=TRUE,0,VLOOKUP(CONCATENATE($B35,$C35),PriorYR!$E$2:$N$1273,3,FALSE))</f>
        <v>0</v>
      </c>
      <c r="H35" s="39">
        <f>IF(ISNA(VLOOKUP(CONCATENATE($B35,$C35),PriorYR!$E$2:$N$1273,4,FALSE))=TRUE,0,VLOOKUP(CONCATENATE($B35,$C35),PriorYR!$E$2:$N$1273,4,FALSE))</f>
        <v>0</v>
      </c>
      <c r="I35" s="39">
        <f>IF(ISNA(VLOOKUP(CONCATENATE($B35,$C35),PriorYR!$E$2:$N$1273,7,FALSE))=TRUE,0,VLOOKUP(CONCATENATE($B35,$C35),PriorYR!$E$2:$N$1273,7,FALSE))</f>
        <v>0</v>
      </c>
      <c r="J35" s="39">
        <f>IF(ISNA(VLOOKUP(CONCATENATE($B35,$C35),PriorYR!$E$2:$N$1273,8,FALSE))=TRUE,0,VLOOKUP(CONCATENATE($B35,$C35),PriorYR!$E$2:$N$1273,8,FALSE))</f>
        <v>0</v>
      </c>
      <c r="K35" s="39">
        <f>IF(ISNA(VLOOKUP(CONCATENATE($B35,$C35),PriorYR!$E$2:$N$1273,9,FALSE))=TRUE,0,VLOOKUP(CONCATENATE($B35,$C35),PriorYR!$E$2:$N$1273,9,FALSE))</f>
        <v>0</v>
      </c>
      <c r="L35" s="39">
        <f>IF(ISNA(VLOOKUP(CONCATENATE($B35,$C35),PriorYR!$E$2:$N$1273,10,FALSE))=TRUE,0,VLOOKUP(CONCATENATE($B35,$C35),PriorYR!$E$2:$N$1273,10,FALSE))</f>
        <v>0</v>
      </c>
      <c r="M35" s="21"/>
      <c r="N35" s="27" t="s">
        <v>771</v>
      </c>
      <c r="O35" s="20"/>
      <c r="P35" s="20"/>
      <c r="Q35" s="20"/>
      <c r="R35" s="20"/>
      <c r="S35" s="20"/>
      <c r="T35" s="20"/>
      <c r="U35" s="20"/>
      <c r="V35" s="20"/>
      <c r="W35" s="20"/>
      <c r="X35" s="20"/>
      <c r="Y35" s="20"/>
    </row>
    <row r="36" spans="1:25">
      <c r="A36" s="20" t="str">
        <f t="shared" si="0"/>
        <v/>
      </c>
      <c r="B36" s="14">
        <f t="shared" si="1"/>
        <v>0</v>
      </c>
      <c r="C36" s="25">
        <v>640014</v>
      </c>
      <c r="D36" s="29">
        <f>VLOOKUP($C$2,Organization!$A$2:'Organization'!$D$153,4)</f>
        <v>0</v>
      </c>
      <c r="E36" s="5" t="str">
        <f>IF(C36="","",VLOOKUP(C36,Account!$A$2:$B$141,2))</f>
        <v>Computer Hardware over $4,999</v>
      </c>
      <c r="F36" s="49">
        <f>IF(ISNA(VLOOKUP(CONCATENATE($B36,$C36),PriorYR!$E$2:$N$1273,2,FALSE))=TRUE,0,VLOOKUP(CONCATENATE($B36,$C36),PriorYR!$E$2:$N$1273,2,FALSE))</f>
        <v>0</v>
      </c>
      <c r="G36" s="39">
        <f>IF(ISNA(VLOOKUP(CONCATENATE($B36,$C36),PriorYR!$E$2:$N$1273,3,FALSE))=TRUE,0,VLOOKUP(CONCATENATE($B36,$C36),PriorYR!$E$2:$N$1273,3,FALSE))</f>
        <v>0</v>
      </c>
      <c r="H36" s="39">
        <f>IF(ISNA(VLOOKUP(CONCATENATE($B36,$C36),PriorYR!$E$2:$N$1273,4,FALSE))=TRUE,0,VLOOKUP(CONCATENATE($B36,$C36),PriorYR!$E$2:$N$1273,4,FALSE))</f>
        <v>0</v>
      </c>
      <c r="I36" s="39">
        <f>IF(ISNA(VLOOKUP(CONCATENATE($B36,$C36),PriorYR!$E$2:$N$1273,7,FALSE))=TRUE,0,VLOOKUP(CONCATENATE($B36,$C36),PriorYR!$E$2:$N$1273,7,FALSE))</f>
        <v>0</v>
      </c>
      <c r="J36" s="39">
        <f>IF(ISNA(VLOOKUP(CONCATENATE($B36,$C36),PriorYR!$E$2:$N$1273,8,FALSE))=TRUE,0,VLOOKUP(CONCATENATE($B36,$C36),PriorYR!$E$2:$N$1273,8,FALSE))</f>
        <v>0</v>
      </c>
      <c r="K36" s="39">
        <f>IF(ISNA(VLOOKUP(CONCATENATE($B36,$C36),PriorYR!$E$2:$N$1273,9,FALSE))=TRUE,0,VLOOKUP(CONCATENATE($B36,$C36),PriorYR!$E$2:$N$1273,9,FALSE))</f>
        <v>0</v>
      </c>
      <c r="L36" s="39">
        <f>IF(ISNA(VLOOKUP(CONCATENATE($B36,$C36),PriorYR!$E$2:$N$1273,10,FALSE))=TRUE,0,VLOOKUP(CONCATENATE($B36,$C36),PriorYR!$E$2:$N$1273,10,FALSE))</f>
        <v>0</v>
      </c>
      <c r="M36" s="21"/>
      <c r="N36" s="27" t="s">
        <v>770</v>
      </c>
      <c r="O36" s="20"/>
      <c r="P36" s="20"/>
      <c r="Q36" s="20"/>
      <c r="R36" s="20"/>
      <c r="S36" s="20"/>
      <c r="T36" s="20"/>
      <c r="U36" s="20"/>
      <c r="V36" s="20"/>
      <c r="W36" s="20"/>
      <c r="X36" s="20"/>
      <c r="Y36" s="20"/>
    </row>
    <row r="37" spans="1:25">
      <c r="A37" s="20" t="str">
        <f t="shared" si="0"/>
        <v/>
      </c>
      <c r="B37" s="14">
        <f t="shared" si="1"/>
        <v>0</v>
      </c>
      <c r="C37" s="25">
        <v>640015</v>
      </c>
      <c r="D37" s="29">
        <f>VLOOKUP($C$2,Organization!$A$2:'Organization'!$D$153,4)</f>
        <v>0</v>
      </c>
      <c r="E37" s="5" t="str">
        <f>IF(C37="","",VLOOKUP(C37,Account!$A$2:$B$141,2))</f>
        <v>Computer Software over $4,999</v>
      </c>
      <c r="F37" s="49">
        <f>IF(ISNA(VLOOKUP(CONCATENATE($B37,$C37),PriorYR!$E$2:$N$1273,2,FALSE))=TRUE,0,VLOOKUP(CONCATENATE($B37,$C37),PriorYR!$E$2:$N$1273,2,FALSE))</f>
        <v>0</v>
      </c>
      <c r="G37" s="39">
        <f>IF(ISNA(VLOOKUP(CONCATENATE($B37,$C37),PriorYR!$E$2:$N$1273,3,FALSE))=TRUE,0,VLOOKUP(CONCATENATE($B37,$C37),PriorYR!$E$2:$N$1273,3,FALSE))</f>
        <v>0</v>
      </c>
      <c r="H37" s="39">
        <f>IF(ISNA(VLOOKUP(CONCATENATE($B37,$C37),PriorYR!$E$2:$N$1273,4,FALSE))=TRUE,0,VLOOKUP(CONCATENATE($B37,$C37),PriorYR!$E$2:$N$1273,4,FALSE))</f>
        <v>0</v>
      </c>
      <c r="I37" s="39">
        <f>IF(ISNA(VLOOKUP(CONCATENATE($B37,$C37),PriorYR!$E$2:$N$1273,7,FALSE))=TRUE,0,VLOOKUP(CONCATENATE($B37,$C37),PriorYR!$E$2:$N$1273,7,FALSE))</f>
        <v>0</v>
      </c>
      <c r="J37" s="39">
        <f>IF(ISNA(VLOOKUP(CONCATENATE($B37,$C37),PriorYR!$E$2:$N$1273,8,FALSE))=TRUE,0,VLOOKUP(CONCATENATE($B37,$C37),PriorYR!$E$2:$N$1273,8,FALSE))</f>
        <v>0</v>
      </c>
      <c r="K37" s="39">
        <f>IF(ISNA(VLOOKUP(CONCATENATE($B37,$C37),PriorYR!$E$2:$N$1273,9,FALSE))=TRUE,0,VLOOKUP(CONCATENATE($B37,$C37),PriorYR!$E$2:$N$1273,9,FALSE))</f>
        <v>0</v>
      </c>
      <c r="L37" s="39">
        <f>IF(ISNA(VLOOKUP(CONCATENATE($B37,$C37),PriorYR!$E$2:$N$1273,10,FALSE))=TRUE,0,VLOOKUP(CONCATENATE($B37,$C37),PriorYR!$E$2:$N$1273,10,FALSE))</f>
        <v>0</v>
      </c>
      <c r="M37" s="21"/>
      <c r="N37" s="27"/>
      <c r="O37" s="20"/>
      <c r="P37" s="20"/>
      <c r="Q37" s="20"/>
      <c r="R37" s="20"/>
      <c r="S37" s="20"/>
      <c r="T37" s="20"/>
      <c r="U37" s="20"/>
      <c r="V37" s="20"/>
      <c r="W37" s="20"/>
      <c r="X37" s="20"/>
      <c r="Y37" s="20"/>
    </row>
    <row r="38" spans="1:25">
      <c r="A38" s="52" t="str">
        <f>IF($C38="","",$A$3)</f>
        <v/>
      </c>
      <c r="B38" s="14" t="str">
        <f t="shared" ref="B38:B43" si="2">IF(C38="","",$C$2)</f>
        <v/>
      </c>
      <c r="C38" s="27"/>
      <c r="D38" s="50" t="str">
        <f>IF(C38="","",VLOOKUP($C$2,Organization!$A$2:'Organization'!$D$153,4))</f>
        <v/>
      </c>
      <c r="E38" s="15" t="str">
        <f>IF(C38="","&lt;&lt;&lt;Enter Account Code Not Shown Above",VLOOKUP(C38,Account!$A$2:$B$141,2))</f>
        <v>&lt;&lt;&lt;Enter Account Code Not Shown Above</v>
      </c>
      <c r="F38" s="49"/>
      <c r="H38" s="43"/>
      <c r="I38" s="43"/>
      <c r="J38" s="43"/>
      <c r="K38" s="43"/>
      <c r="L38" s="44"/>
      <c r="M38" s="21"/>
      <c r="N38" s="27"/>
      <c r="O38" s="20"/>
      <c r="P38" s="20"/>
      <c r="Q38" s="20"/>
      <c r="R38" s="20"/>
      <c r="S38" s="20"/>
      <c r="T38" s="20"/>
      <c r="U38" s="20"/>
      <c r="V38" s="20"/>
      <c r="W38" s="20"/>
      <c r="X38" s="20"/>
      <c r="Y38" s="20"/>
    </row>
    <row r="39" spans="1:25">
      <c r="A39" s="52" t="str">
        <f t="shared" ref="A39:A47" si="3">IF($C39="","",$A$3)</f>
        <v/>
      </c>
      <c r="B39" s="14" t="str">
        <f t="shared" si="2"/>
        <v/>
      </c>
      <c r="C39" s="27"/>
      <c r="D39" s="50" t="str">
        <f>IF(C39="","",VLOOKUP($C$2,Organization!$A$2:'Organization'!$D$153,4))</f>
        <v/>
      </c>
      <c r="E39" s="15" t="str">
        <f>IF(C39="","&lt;&lt;&lt;Enter Account Code Not Shown Above",VLOOKUP(C39,Account!$A$2:$B$141,2))</f>
        <v>&lt;&lt;&lt;Enter Account Code Not Shown Above</v>
      </c>
      <c r="F39" s="49"/>
      <c r="H39" s="43"/>
      <c r="I39" s="43"/>
      <c r="J39" s="43"/>
      <c r="K39" s="43"/>
      <c r="L39" s="44"/>
      <c r="M39" s="21"/>
      <c r="N39" s="27"/>
      <c r="O39" s="20"/>
      <c r="P39" s="20"/>
      <c r="Q39" s="20"/>
      <c r="R39" s="20"/>
      <c r="S39" s="20"/>
      <c r="T39" s="20"/>
      <c r="U39" s="20"/>
      <c r="V39" s="20"/>
      <c r="W39" s="20"/>
      <c r="X39" s="20"/>
      <c r="Y39" s="20"/>
    </row>
    <row r="40" spans="1:25">
      <c r="A40" s="52" t="str">
        <f t="shared" si="3"/>
        <v/>
      </c>
      <c r="B40" s="14" t="str">
        <f t="shared" si="2"/>
        <v/>
      </c>
      <c r="C40" s="27"/>
      <c r="D40" s="50" t="str">
        <f>IF(C40="","",VLOOKUP($C$2,Organization!$A$2:'Organization'!$D$153,4))</f>
        <v/>
      </c>
      <c r="E40" s="15" t="str">
        <f>IF(C40="","&lt;&lt;&lt;Enter Account Code Not Shown Above",VLOOKUP(C40,Account!$A$2:$B$141,2))</f>
        <v>&lt;&lt;&lt;Enter Account Code Not Shown Above</v>
      </c>
      <c r="F40" s="49"/>
      <c r="H40" s="43"/>
      <c r="I40" s="43"/>
      <c r="J40" s="43"/>
      <c r="K40" s="43"/>
      <c r="L40" s="44"/>
      <c r="M40" s="21"/>
      <c r="N40" s="27"/>
      <c r="O40" s="20"/>
      <c r="P40" s="20"/>
      <c r="Q40" s="20"/>
      <c r="R40" s="20"/>
      <c r="S40" s="20"/>
      <c r="T40" s="20"/>
      <c r="U40" s="20"/>
      <c r="V40" s="20"/>
      <c r="W40" s="20"/>
      <c r="X40" s="20"/>
      <c r="Y40" s="20"/>
    </row>
    <row r="41" spans="1:25">
      <c r="A41" s="52" t="str">
        <f t="shared" si="3"/>
        <v/>
      </c>
      <c r="B41" s="14" t="str">
        <f t="shared" si="2"/>
        <v/>
      </c>
      <c r="C41" s="27"/>
      <c r="D41" s="50" t="str">
        <f>IF(C41="","",VLOOKUP($C$2,Organization!$A$2:'Organization'!$D$153,4))</f>
        <v/>
      </c>
      <c r="E41" s="15" t="str">
        <f>IF(C41="","&lt;&lt;&lt;Enter Account Code Not Shown Above",VLOOKUP(C41,Account!$A$2:$B$141,2))</f>
        <v>&lt;&lt;&lt;Enter Account Code Not Shown Above</v>
      </c>
      <c r="F41" s="49"/>
      <c r="H41" s="43"/>
      <c r="I41" s="43"/>
      <c r="J41" s="43"/>
      <c r="K41" s="43"/>
      <c r="L41" s="44"/>
      <c r="M41" s="21"/>
      <c r="N41" s="27"/>
      <c r="O41" s="20"/>
      <c r="P41" s="20"/>
      <c r="Q41" s="20"/>
      <c r="R41" s="20"/>
      <c r="S41" s="20"/>
      <c r="T41" s="20"/>
      <c r="U41" s="20"/>
      <c r="V41" s="20"/>
      <c r="W41" s="20"/>
      <c r="X41" s="20"/>
      <c r="Y41" s="20"/>
    </row>
    <row r="42" spans="1:25">
      <c r="A42" s="52" t="str">
        <f t="shared" si="3"/>
        <v/>
      </c>
      <c r="B42" s="14" t="str">
        <f t="shared" si="2"/>
        <v/>
      </c>
      <c r="C42" s="27"/>
      <c r="D42" s="50" t="str">
        <f>IF(C42="","",VLOOKUP($C$2,Organization!$A$2:'Organization'!$D$153,4))</f>
        <v/>
      </c>
      <c r="E42" s="15" t="str">
        <f>IF(C42="","&lt;&lt;&lt;Enter Account Code Not Shown Above",VLOOKUP(C42,Account!$A$2:$B$141,2))</f>
        <v>&lt;&lt;&lt;Enter Account Code Not Shown Above</v>
      </c>
      <c r="F42" s="49"/>
      <c r="H42" s="43"/>
      <c r="I42" s="43"/>
      <c r="J42" s="43"/>
      <c r="K42" s="43"/>
      <c r="L42" s="44"/>
      <c r="M42" s="21"/>
      <c r="N42" s="27"/>
      <c r="O42" s="20"/>
      <c r="P42" s="20"/>
      <c r="Q42" s="20"/>
      <c r="R42" s="20"/>
      <c r="S42" s="20"/>
      <c r="T42" s="20"/>
      <c r="U42" s="20"/>
      <c r="V42" s="20"/>
      <c r="W42" s="20"/>
      <c r="X42" s="20"/>
      <c r="Y42" s="20"/>
    </row>
    <row r="43" spans="1:25">
      <c r="A43" s="52" t="str">
        <f t="shared" si="3"/>
        <v/>
      </c>
      <c r="B43" s="14" t="str">
        <f t="shared" si="2"/>
        <v/>
      </c>
      <c r="C43" s="27"/>
      <c r="D43" s="50" t="str">
        <f>IF(C43="","",VLOOKUP($C$2,Organization!$A$2:'Organization'!$D$153,4))</f>
        <v/>
      </c>
      <c r="E43" s="15" t="str">
        <f>IF(C43="","&lt;&lt;&lt;Enter Account Code Not Shown Above",VLOOKUP(C43,Account!$A$2:$B$141,2))</f>
        <v>&lt;&lt;&lt;Enter Account Code Not Shown Above</v>
      </c>
      <c r="F43" s="49"/>
      <c r="H43" s="43"/>
      <c r="I43" s="43"/>
      <c r="J43" s="43"/>
      <c r="K43" s="43"/>
      <c r="L43" s="44"/>
      <c r="M43" s="21"/>
      <c r="N43" s="27"/>
      <c r="O43" s="20"/>
      <c r="P43" s="20"/>
      <c r="Q43" s="20"/>
      <c r="R43" s="20"/>
      <c r="S43" s="20"/>
      <c r="T43" s="20"/>
      <c r="U43" s="20"/>
      <c r="V43" s="20"/>
      <c r="W43" s="20"/>
      <c r="X43" s="20"/>
      <c r="Y43" s="20"/>
    </row>
    <row r="44" spans="1:25">
      <c r="A44" s="52" t="str">
        <f t="shared" si="3"/>
        <v/>
      </c>
      <c r="B44" s="14" t="str">
        <f>IF(C44="","",$C$2)</f>
        <v/>
      </c>
      <c r="C44" s="27"/>
      <c r="D44" s="50" t="str">
        <f>IF(C44="","",VLOOKUP($C$2,Organization!$A$2:'Organization'!$D$153,4))</f>
        <v/>
      </c>
      <c r="E44" s="15" t="str">
        <f>IF(C44="","&lt;&lt;&lt;Enter Account Code Not Shown Above",VLOOKUP(C44,Account!$A$2:$B$141,2))</f>
        <v>&lt;&lt;&lt;Enter Account Code Not Shown Above</v>
      </c>
      <c r="F44" s="49"/>
      <c r="H44" s="43"/>
      <c r="I44" s="43"/>
      <c r="J44" s="43"/>
      <c r="K44" s="43"/>
      <c r="L44" s="44"/>
      <c r="M44" s="28"/>
      <c r="N44" s="27"/>
      <c r="O44" s="20"/>
      <c r="P44" s="20"/>
      <c r="Q44" s="20"/>
      <c r="R44" s="20"/>
      <c r="S44" s="20"/>
      <c r="T44" s="20"/>
      <c r="U44" s="20"/>
      <c r="V44" s="20"/>
      <c r="W44" s="20"/>
      <c r="X44" s="20"/>
      <c r="Y44" s="20"/>
    </row>
    <row r="45" spans="1:25">
      <c r="A45" s="52" t="str">
        <f t="shared" si="3"/>
        <v/>
      </c>
      <c r="B45" s="14" t="str">
        <f>IF(C45="","",$C$2)</f>
        <v/>
      </c>
      <c r="C45" s="27"/>
      <c r="D45" s="50" t="str">
        <f>IF(C45="","",VLOOKUP($C$2,Organization!$A$2:'Organization'!$D$153,4))</f>
        <v/>
      </c>
      <c r="E45" s="15" t="str">
        <f>IF(C45="","&lt;&lt;&lt;Enter Account Code Not Shown Above",VLOOKUP(C45,Account!$A$2:$B$141,2))</f>
        <v>&lt;&lt;&lt;Enter Account Code Not Shown Above</v>
      </c>
      <c r="F45" s="49"/>
      <c r="H45" s="43"/>
      <c r="I45" s="43"/>
      <c r="J45" s="43"/>
      <c r="K45" s="43"/>
      <c r="L45" s="44"/>
      <c r="M45" s="21"/>
      <c r="N45" s="27"/>
      <c r="O45" s="20"/>
      <c r="P45" s="20"/>
      <c r="Q45" s="20"/>
      <c r="R45" s="20"/>
      <c r="S45" s="20"/>
      <c r="T45" s="20"/>
      <c r="U45" s="20"/>
      <c r="V45" s="20"/>
      <c r="W45" s="20"/>
      <c r="X45" s="20"/>
      <c r="Y45" s="20"/>
    </row>
    <row r="46" spans="1:25">
      <c r="A46" s="52" t="str">
        <f t="shared" si="3"/>
        <v/>
      </c>
      <c r="B46" s="14" t="str">
        <f>IF(C46="","",$C$2)</f>
        <v/>
      </c>
      <c r="C46" s="27"/>
      <c r="D46" s="50" t="str">
        <f>IF(C46="","",VLOOKUP($C$2,Organization!$A$2:'Organization'!$D$153,4))</f>
        <v/>
      </c>
      <c r="E46" s="15" t="str">
        <f>IF(C46="","&lt;&lt;&lt;Enter Account Code Not Shown Above",VLOOKUP(C46,Account!$A$2:$B$141,2))</f>
        <v>&lt;&lt;&lt;Enter Account Code Not Shown Above</v>
      </c>
      <c r="F46" s="49"/>
      <c r="H46" s="43"/>
      <c r="I46" s="43"/>
      <c r="J46" s="43"/>
      <c r="K46" s="43"/>
      <c r="L46" s="44"/>
      <c r="M46" s="21"/>
      <c r="N46" s="27"/>
      <c r="O46" s="20"/>
      <c r="P46" s="20"/>
      <c r="Q46" s="20"/>
      <c r="R46" s="20"/>
      <c r="S46" s="20"/>
      <c r="T46" s="20"/>
      <c r="U46" s="20"/>
      <c r="V46" s="20"/>
      <c r="W46" s="20"/>
      <c r="X46" s="20"/>
      <c r="Y46" s="20"/>
    </row>
    <row r="47" spans="1:25">
      <c r="A47" s="52" t="str">
        <f t="shared" si="3"/>
        <v/>
      </c>
      <c r="B47" s="14" t="str">
        <f>IF(C47="","",$C$2)</f>
        <v/>
      </c>
      <c r="C47" s="27"/>
      <c r="D47" s="50" t="str">
        <f>IF(C47="","",VLOOKUP($C$2,Organization!$A$2:'Organization'!$D$153,4))</f>
        <v/>
      </c>
      <c r="E47" s="15" t="str">
        <f>IF(C47="","&lt;&lt;&lt;Enter Account Code Not Shown Above",VLOOKUP(C47,Account!$A$2:$B$141,2))</f>
        <v>&lt;&lt;&lt;Enter Account Code Not Shown Above</v>
      </c>
      <c r="F47" s="49"/>
      <c r="H47" s="43"/>
      <c r="I47" s="43"/>
      <c r="J47" s="43"/>
      <c r="K47" s="43"/>
      <c r="L47" s="44"/>
      <c r="M47" s="21"/>
      <c r="N47" s="27"/>
      <c r="O47" s="20"/>
      <c r="P47" s="20"/>
      <c r="Q47" s="20"/>
      <c r="R47" s="20"/>
      <c r="S47" s="20"/>
      <c r="T47" s="20"/>
      <c r="U47" s="20"/>
      <c r="V47" s="20"/>
      <c r="W47" s="20"/>
      <c r="X47" s="20"/>
      <c r="Y47" s="20"/>
    </row>
    <row r="48" spans="1:25" ht="16" thickBot="1">
      <c r="A48" s="18"/>
      <c r="B48" s="18"/>
      <c r="C48" s="18"/>
      <c r="D48" s="18"/>
      <c r="E48" s="19" t="s">
        <v>775</v>
      </c>
      <c r="F48" s="66">
        <f>SUM(F5:F47)</f>
        <v>0</v>
      </c>
      <c r="G48" s="60">
        <f t="shared" ref="G48:L48" si="4">SUM(G5:G47)</f>
        <v>0</v>
      </c>
      <c r="H48" s="45">
        <f t="shared" si="4"/>
        <v>0</v>
      </c>
      <c r="I48" s="45">
        <f t="shared" si="4"/>
        <v>0</v>
      </c>
      <c r="J48" s="45">
        <f t="shared" si="4"/>
        <v>0</v>
      </c>
      <c r="K48" s="45">
        <f t="shared" si="4"/>
        <v>0</v>
      </c>
      <c r="L48" s="45">
        <f t="shared" si="4"/>
        <v>0</v>
      </c>
    </row>
    <row r="49" ht="16" thickTop="1"/>
  </sheetData>
  <sheetProtection algorithmName="SHA-512" hashValue="FTN/NGVGexBBzIY7adacxMqcXVQU/YkK3Ui/y5mgR+DrgtEzO4qQS+Eg8MYwsNVAJd5HvRRALnSmnp75XlEG1A==" saltValue="UxbeTwiNmlP2r6TtNQogLQ==" spinCount="100000" sheet="1" objects="1" scenarios="1" selectLockedCells="1"/>
  <mergeCells count="3">
    <mergeCell ref="M1:M3"/>
    <mergeCell ref="N1:S3"/>
    <mergeCell ref="F1:F3"/>
  </mergeCells>
  <phoneticPr fontId="6" type="noConversion"/>
  <pageMargins left="0.75" right="0.75" top="1" bottom="1" header="0.3" footer="0.3"/>
  <pageSetup scale="35"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N1"/>
  <sheetViews>
    <sheetView workbookViewId="0">
      <selection sqref="A1:N1"/>
    </sheetView>
  </sheetViews>
  <sheetFormatPr baseColWidth="10" defaultColWidth="10.83203125" defaultRowHeight="15"/>
  <cols>
    <col min="1" max="16384" width="10.83203125" style="20"/>
  </cols>
  <sheetData>
    <row r="1" spans="1:14" ht="227" customHeight="1">
      <c r="A1" s="90" t="s">
        <v>777</v>
      </c>
      <c r="B1" s="91"/>
      <c r="C1" s="91"/>
      <c r="D1" s="91"/>
      <c r="E1" s="91"/>
      <c r="F1" s="91"/>
      <c r="G1" s="91"/>
      <c r="H1" s="91"/>
      <c r="I1" s="91"/>
      <c r="J1" s="91"/>
      <c r="K1" s="91"/>
      <c r="L1" s="91"/>
      <c r="M1" s="91"/>
      <c r="N1" s="92"/>
    </row>
  </sheetData>
  <sheetProtection formatCells="0" formatColumns="0" formatRows="0" insertColumns="0" insertRows="0" selectLockedCells="1"/>
  <mergeCells count="1">
    <mergeCell ref="A1:N1"/>
  </mergeCells>
  <pageMargins left="0.75" right="0.75" top="1" bottom="1" header="0.3" footer="0.3"/>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53"/>
  <sheetViews>
    <sheetView workbookViewId="0"/>
  </sheetViews>
  <sheetFormatPr baseColWidth="10" defaultColWidth="8.83203125" defaultRowHeight="15"/>
  <cols>
    <col min="2" max="2" width="40.83203125" customWidth="1"/>
    <col min="3" max="4" width="8.83203125" style="32"/>
  </cols>
  <sheetData>
    <row r="1" spans="1:4">
      <c r="A1" s="1" t="s">
        <v>278</v>
      </c>
      <c r="B1" s="1" t="s">
        <v>1</v>
      </c>
      <c r="C1" s="31" t="s">
        <v>282</v>
      </c>
      <c r="D1" s="31" t="s">
        <v>283</v>
      </c>
    </row>
    <row r="2" spans="1:4">
      <c r="A2" s="2">
        <v>0</v>
      </c>
      <c r="B2" s="3" t="s">
        <v>87</v>
      </c>
      <c r="C2" s="32" t="s">
        <v>2</v>
      </c>
    </row>
    <row r="3" spans="1:4">
      <c r="A3" s="22">
        <v>100000</v>
      </c>
      <c r="B3" t="s">
        <v>97</v>
      </c>
      <c r="C3" s="23"/>
      <c r="D3" s="23">
        <v>660000</v>
      </c>
    </row>
    <row r="4" spans="1:4">
      <c r="A4" s="22">
        <v>100001</v>
      </c>
      <c r="B4" t="s">
        <v>794</v>
      </c>
      <c r="C4" s="23"/>
      <c r="D4" s="23"/>
    </row>
    <row r="5" spans="1:4">
      <c r="A5" s="22">
        <v>100002</v>
      </c>
      <c r="B5" t="s">
        <v>795</v>
      </c>
      <c r="C5" s="23"/>
      <c r="D5" s="23"/>
    </row>
    <row r="6" spans="1:4">
      <c r="A6" s="22">
        <v>100003</v>
      </c>
      <c r="B6" t="s">
        <v>796</v>
      </c>
      <c r="C6" s="23"/>
      <c r="D6" s="23"/>
    </row>
    <row r="7" spans="1:4">
      <c r="A7" s="22">
        <v>100010</v>
      </c>
      <c r="B7" t="s">
        <v>98</v>
      </c>
      <c r="C7" s="23"/>
      <c r="D7" s="23">
        <v>671000</v>
      </c>
    </row>
    <row r="8" spans="1:4">
      <c r="A8" s="22">
        <v>100011</v>
      </c>
      <c r="B8" t="s">
        <v>8</v>
      </c>
      <c r="C8" s="23"/>
      <c r="D8" s="23">
        <v>660000</v>
      </c>
    </row>
    <row r="9" spans="1:4">
      <c r="A9" s="22">
        <v>100012</v>
      </c>
      <c r="B9" t="s">
        <v>57</v>
      </c>
      <c r="C9" s="23"/>
      <c r="D9" s="23">
        <v>603000</v>
      </c>
    </row>
    <row r="10" spans="1:4">
      <c r="A10" s="22">
        <v>100013</v>
      </c>
      <c r="B10" t="s">
        <v>99</v>
      </c>
      <c r="C10" s="23"/>
      <c r="D10" s="23">
        <v>675000</v>
      </c>
    </row>
    <row r="11" spans="1:4">
      <c r="A11" s="22">
        <v>100014</v>
      </c>
      <c r="B11" t="s">
        <v>100</v>
      </c>
      <c r="C11" s="23"/>
      <c r="D11" s="23">
        <v>675000</v>
      </c>
    </row>
    <row r="12" spans="1:4">
      <c r="A12" s="22">
        <v>100015</v>
      </c>
      <c r="B12" t="s">
        <v>101</v>
      </c>
      <c r="C12" s="23"/>
      <c r="D12" s="23">
        <v>649000</v>
      </c>
    </row>
    <row r="13" spans="1:4">
      <c r="A13" s="22">
        <v>101000</v>
      </c>
      <c r="B13" t="s">
        <v>102</v>
      </c>
      <c r="C13" s="23"/>
      <c r="D13" s="23">
        <v>601000</v>
      </c>
    </row>
    <row r="14" spans="1:4">
      <c r="A14" s="22">
        <v>101001</v>
      </c>
      <c r="B14" t="s">
        <v>797</v>
      </c>
      <c r="C14" s="23"/>
      <c r="D14" s="23"/>
    </row>
    <row r="15" spans="1:4">
      <c r="A15" s="22">
        <v>101010</v>
      </c>
      <c r="B15" t="s">
        <v>3</v>
      </c>
      <c r="C15" s="23"/>
      <c r="D15" s="23">
        <v>609000</v>
      </c>
    </row>
    <row r="16" spans="1:4">
      <c r="A16" s="22">
        <v>101011</v>
      </c>
      <c r="B16" t="s">
        <v>798</v>
      </c>
      <c r="C16" s="23"/>
      <c r="D16" s="23"/>
    </row>
    <row r="17" spans="1:4">
      <c r="A17" s="22">
        <v>102000</v>
      </c>
      <c r="B17" t="s">
        <v>103</v>
      </c>
      <c r="C17" s="23"/>
      <c r="D17" s="23">
        <v>645000</v>
      </c>
    </row>
    <row r="18" spans="1:4">
      <c r="A18" s="22">
        <v>102001</v>
      </c>
      <c r="B18" t="s">
        <v>104</v>
      </c>
      <c r="C18" s="23"/>
      <c r="D18" s="23">
        <v>644000</v>
      </c>
    </row>
    <row r="19" spans="1:4">
      <c r="A19" s="22">
        <v>102002</v>
      </c>
      <c r="B19" t="s">
        <v>96</v>
      </c>
      <c r="C19" s="23"/>
      <c r="D19" s="23">
        <v>648000</v>
      </c>
    </row>
    <row r="20" spans="1:4">
      <c r="A20" s="22">
        <v>102003</v>
      </c>
      <c r="B20" t="s">
        <v>54</v>
      </c>
      <c r="C20" s="23"/>
      <c r="D20" s="23">
        <v>649000</v>
      </c>
    </row>
    <row r="21" spans="1:4">
      <c r="A21" s="22">
        <v>102004</v>
      </c>
      <c r="B21" t="s">
        <v>4</v>
      </c>
      <c r="C21" s="23"/>
      <c r="D21" s="23">
        <v>619000</v>
      </c>
    </row>
    <row r="22" spans="1:4">
      <c r="A22" s="22">
        <v>102005</v>
      </c>
      <c r="B22" t="s">
        <v>55</v>
      </c>
      <c r="C22" s="23">
        <v>210000</v>
      </c>
      <c r="D22" s="23">
        <v>642000</v>
      </c>
    </row>
    <row r="23" spans="1:4">
      <c r="A23" s="22">
        <v>102006</v>
      </c>
      <c r="B23" t="s">
        <v>105</v>
      </c>
      <c r="C23" s="23"/>
      <c r="D23" s="23">
        <v>632000</v>
      </c>
    </row>
    <row r="24" spans="1:4">
      <c r="A24" s="22">
        <v>102007</v>
      </c>
      <c r="B24" t="s">
        <v>831</v>
      </c>
      <c r="C24" s="23"/>
      <c r="D24" s="23">
        <v>632000</v>
      </c>
    </row>
    <row r="25" spans="1:4">
      <c r="A25" s="22">
        <v>103000</v>
      </c>
      <c r="B25" t="s">
        <v>6</v>
      </c>
      <c r="C25" s="23"/>
      <c r="D25" s="23">
        <v>679000</v>
      </c>
    </row>
    <row r="26" spans="1:4">
      <c r="A26" s="22">
        <v>103001</v>
      </c>
      <c r="B26" t="s">
        <v>106</v>
      </c>
      <c r="C26" s="23"/>
      <c r="D26" s="23">
        <v>683000</v>
      </c>
    </row>
    <row r="27" spans="1:4">
      <c r="A27" s="22">
        <v>103002</v>
      </c>
      <c r="B27" t="s">
        <v>7</v>
      </c>
      <c r="C27" s="23"/>
      <c r="D27" s="23">
        <v>679000</v>
      </c>
    </row>
    <row r="28" spans="1:4">
      <c r="A28" s="22">
        <v>103003</v>
      </c>
      <c r="B28" t="s">
        <v>107</v>
      </c>
      <c r="C28" s="23"/>
      <c r="D28" s="23">
        <v>679000</v>
      </c>
    </row>
    <row r="29" spans="1:4">
      <c r="A29" s="22">
        <v>103004</v>
      </c>
      <c r="B29" t="s">
        <v>108</v>
      </c>
      <c r="C29" s="23"/>
      <c r="D29" s="23">
        <v>679000</v>
      </c>
    </row>
    <row r="30" spans="1:4">
      <c r="A30" s="22">
        <v>103005</v>
      </c>
      <c r="B30" t="s">
        <v>109</v>
      </c>
      <c r="C30" s="23"/>
      <c r="D30" s="23">
        <v>679000</v>
      </c>
    </row>
    <row r="31" spans="1:4">
      <c r="A31" s="22">
        <v>103006</v>
      </c>
      <c r="B31" t="s">
        <v>110</v>
      </c>
      <c r="C31" s="23"/>
      <c r="D31" s="23">
        <v>679000</v>
      </c>
    </row>
    <row r="32" spans="1:4">
      <c r="A32" s="22">
        <v>103007</v>
      </c>
      <c r="B32" t="s">
        <v>111</v>
      </c>
      <c r="C32" s="23"/>
      <c r="D32" s="23">
        <v>678000</v>
      </c>
    </row>
    <row r="33" spans="1:4">
      <c r="A33" s="22">
        <v>103008</v>
      </c>
      <c r="B33" t="s">
        <v>112</v>
      </c>
      <c r="C33" s="23"/>
      <c r="D33" s="23">
        <v>679000</v>
      </c>
    </row>
    <row r="34" spans="1:4">
      <c r="A34" s="22">
        <v>103009</v>
      </c>
      <c r="B34" t="s">
        <v>113</v>
      </c>
      <c r="C34" s="23"/>
      <c r="D34" s="23">
        <v>679000</v>
      </c>
    </row>
    <row r="35" spans="1:4">
      <c r="A35" s="22">
        <v>103010</v>
      </c>
      <c r="B35" t="s">
        <v>114</v>
      </c>
      <c r="C35" s="23"/>
      <c r="D35" s="23">
        <v>679000</v>
      </c>
    </row>
    <row r="36" spans="1:4">
      <c r="A36" s="22">
        <v>103011</v>
      </c>
      <c r="B36" t="s">
        <v>115</v>
      </c>
      <c r="C36" s="23"/>
      <c r="D36" s="23">
        <v>679000</v>
      </c>
    </row>
    <row r="37" spans="1:4">
      <c r="A37" s="22">
        <v>103999</v>
      </c>
      <c r="B37" t="s">
        <v>116</v>
      </c>
      <c r="C37" s="23"/>
      <c r="D37" s="23">
        <v>679000</v>
      </c>
    </row>
    <row r="38" spans="1:4">
      <c r="A38" s="22">
        <v>104000</v>
      </c>
      <c r="B38" t="s">
        <v>799</v>
      </c>
      <c r="C38" s="23"/>
      <c r="D38" s="23"/>
    </row>
    <row r="39" spans="1:4">
      <c r="A39" s="22">
        <v>104100</v>
      </c>
      <c r="B39" t="s">
        <v>117</v>
      </c>
      <c r="C39" s="23">
        <v>80000</v>
      </c>
      <c r="D39" s="23">
        <v>684000</v>
      </c>
    </row>
    <row r="40" spans="1:4">
      <c r="A40" s="22">
        <v>104101</v>
      </c>
      <c r="B40" t="s">
        <v>856</v>
      </c>
      <c r="C40" s="23"/>
      <c r="D40" s="23"/>
    </row>
    <row r="41" spans="1:4">
      <c r="A41" s="22">
        <v>104102</v>
      </c>
      <c r="B41" t="s">
        <v>118</v>
      </c>
      <c r="C41" s="23"/>
      <c r="D41" s="23">
        <v>682000</v>
      </c>
    </row>
    <row r="42" spans="1:4">
      <c r="A42" s="22">
        <v>104103</v>
      </c>
      <c r="B42" t="s">
        <v>119</v>
      </c>
      <c r="C42" s="23"/>
      <c r="D42" s="23"/>
    </row>
    <row r="43" spans="1:4">
      <c r="A43" s="22">
        <v>105000</v>
      </c>
      <c r="B43" t="s">
        <v>120</v>
      </c>
      <c r="C43" s="23"/>
      <c r="D43" s="23">
        <v>601000</v>
      </c>
    </row>
    <row r="44" spans="1:4">
      <c r="A44" s="22">
        <v>105001</v>
      </c>
      <c r="B44" t="s">
        <v>9</v>
      </c>
      <c r="C44" s="23"/>
      <c r="D44" s="23">
        <v>612000</v>
      </c>
    </row>
    <row r="45" spans="1:4">
      <c r="A45" s="22">
        <v>105002</v>
      </c>
      <c r="B45" t="s">
        <v>56</v>
      </c>
      <c r="C45" s="23">
        <v>611000</v>
      </c>
      <c r="D45" s="23">
        <v>619000</v>
      </c>
    </row>
    <row r="46" spans="1:4">
      <c r="A46" s="22">
        <v>105003</v>
      </c>
      <c r="B46" t="s">
        <v>800</v>
      </c>
      <c r="C46" s="23">
        <v>490000</v>
      </c>
      <c r="D46" s="23">
        <v>639000</v>
      </c>
    </row>
    <row r="47" spans="1:4">
      <c r="A47" s="22">
        <v>105004</v>
      </c>
      <c r="B47" t="s">
        <v>121</v>
      </c>
      <c r="C47" s="23">
        <v>490000</v>
      </c>
      <c r="D47" s="23">
        <v>679000</v>
      </c>
    </row>
    <row r="48" spans="1:4">
      <c r="A48" s="22">
        <v>105005</v>
      </c>
      <c r="B48" t="s">
        <v>801</v>
      </c>
      <c r="C48" s="23"/>
      <c r="D48" s="23"/>
    </row>
    <row r="49" spans="1:4">
      <c r="A49" s="22">
        <v>106000</v>
      </c>
      <c r="B49" t="s">
        <v>50</v>
      </c>
      <c r="C49" s="23"/>
      <c r="D49" s="23">
        <v>645000</v>
      </c>
    </row>
    <row r="50" spans="1:4">
      <c r="A50" s="22">
        <v>106001</v>
      </c>
      <c r="B50" t="s">
        <v>122</v>
      </c>
      <c r="C50" s="23"/>
      <c r="D50" s="23">
        <v>683000</v>
      </c>
    </row>
    <row r="51" spans="1:4">
      <c r="A51" s="22">
        <v>106002</v>
      </c>
      <c r="B51" t="s">
        <v>123</v>
      </c>
      <c r="C51" s="23"/>
      <c r="D51" s="23">
        <v>696000</v>
      </c>
    </row>
    <row r="52" spans="1:4">
      <c r="A52" s="22">
        <v>107000</v>
      </c>
      <c r="B52" t="s">
        <v>124</v>
      </c>
      <c r="C52" s="23"/>
      <c r="D52" s="23">
        <v>649000</v>
      </c>
    </row>
    <row r="53" spans="1:4">
      <c r="A53" s="22">
        <v>107001</v>
      </c>
      <c r="B53" t="s">
        <v>125</v>
      </c>
      <c r="C53" s="23"/>
      <c r="D53" s="23">
        <v>649000</v>
      </c>
    </row>
    <row r="54" spans="1:4">
      <c r="A54" s="22">
        <v>107002</v>
      </c>
      <c r="B54" t="s">
        <v>126</v>
      </c>
      <c r="C54" s="23"/>
      <c r="D54" s="23">
        <v>643000</v>
      </c>
    </row>
    <row r="55" spans="1:4">
      <c r="A55" s="22">
        <v>107004</v>
      </c>
      <c r="B55" t="s">
        <v>802</v>
      </c>
      <c r="C55" s="23"/>
      <c r="D55" s="23"/>
    </row>
    <row r="56" spans="1:4">
      <c r="A56" s="22">
        <v>107005</v>
      </c>
      <c r="B56" t="s">
        <v>803</v>
      </c>
      <c r="C56" s="23"/>
      <c r="D56" s="23"/>
    </row>
    <row r="57" spans="1:4">
      <c r="A57" s="22">
        <v>108000</v>
      </c>
      <c r="B57" t="s">
        <v>10</v>
      </c>
      <c r="C57" s="23"/>
      <c r="D57" s="23">
        <v>684000</v>
      </c>
    </row>
    <row r="58" spans="1:4">
      <c r="A58" s="22">
        <v>108015</v>
      </c>
      <c r="B58" t="s">
        <v>805</v>
      </c>
      <c r="C58" s="23"/>
      <c r="D58" s="23"/>
    </row>
    <row r="59" spans="1:4">
      <c r="A59" s="22">
        <v>109000</v>
      </c>
      <c r="B59" t="s">
        <v>5</v>
      </c>
      <c r="C59" s="23"/>
      <c r="D59" s="23">
        <v>645000</v>
      </c>
    </row>
    <row r="60" spans="1:4">
      <c r="A60" s="22">
        <v>109001</v>
      </c>
      <c r="B60" t="s">
        <v>48</v>
      </c>
      <c r="C60" s="23">
        <v>140000</v>
      </c>
      <c r="D60" s="23">
        <v>601000</v>
      </c>
    </row>
    <row r="61" spans="1:4">
      <c r="A61" s="22">
        <v>109002</v>
      </c>
      <c r="B61" t="s">
        <v>51</v>
      </c>
      <c r="C61" s="23">
        <v>490000</v>
      </c>
      <c r="D61" s="23">
        <v>631000</v>
      </c>
    </row>
    <row r="62" spans="1:4">
      <c r="A62" s="22">
        <v>109003</v>
      </c>
      <c r="B62" t="s">
        <v>127</v>
      </c>
      <c r="C62" s="23"/>
      <c r="D62" s="23">
        <v>632000</v>
      </c>
    </row>
    <row r="63" spans="1:4">
      <c r="A63" s="22">
        <v>109004</v>
      </c>
      <c r="B63" t="s">
        <v>52</v>
      </c>
      <c r="C63" s="23"/>
      <c r="D63" s="23">
        <v>649000</v>
      </c>
    </row>
    <row r="64" spans="1:4">
      <c r="A64" s="22">
        <v>109005</v>
      </c>
      <c r="B64" t="s">
        <v>804</v>
      </c>
      <c r="C64" s="23"/>
      <c r="D64" s="23">
        <v>649000</v>
      </c>
    </row>
    <row r="65" spans="1:4">
      <c r="A65" s="22">
        <v>109006</v>
      </c>
      <c r="B65" t="s">
        <v>128</v>
      </c>
      <c r="C65" s="23"/>
      <c r="D65" s="23">
        <v>649000</v>
      </c>
    </row>
    <row r="66" spans="1:4">
      <c r="A66" s="22">
        <v>109007</v>
      </c>
      <c r="B66" t="s">
        <v>806</v>
      </c>
      <c r="C66" s="23"/>
      <c r="D66" s="23"/>
    </row>
    <row r="67" spans="1:4">
      <c r="A67" s="22">
        <v>109008</v>
      </c>
      <c r="B67" t="s">
        <v>807</v>
      </c>
      <c r="C67" s="23"/>
      <c r="D67" s="23"/>
    </row>
    <row r="68" spans="1:4">
      <c r="A68" s="22">
        <v>110000</v>
      </c>
      <c r="B68" t="s">
        <v>129</v>
      </c>
      <c r="C68" s="23"/>
      <c r="D68" s="23">
        <v>620000</v>
      </c>
    </row>
    <row r="69" spans="1:4">
      <c r="A69" s="22">
        <v>110001</v>
      </c>
      <c r="B69" t="s">
        <v>49</v>
      </c>
      <c r="C69" s="23"/>
      <c r="D69" s="23">
        <v>620000</v>
      </c>
    </row>
    <row r="70" spans="1:4">
      <c r="A70" s="22">
        <v>110002</v>
      </c>
      <c r="B70" t="s">
        <v>130</v>
      </c>
      <c r="C70" s="23"/>
      <c r="D70" s="23">
        <v>620000</v>
      </c>
    </row>
    <row r="71" spans="1:4">
      <c r="A71" s="22">
        <v>111000</v>
      </c>
      <c r="B71" t="s">
        <v>131</v>
      </c>
      <c r="C71" s="23"/>
      <c r="D71" s="23">
        <v>601000</v>
      </c>
    </row>
    <row r="72" spans="1:4">
      <c r="A72" s="22">
        <v>111001</v>
      </c>
      <c r="B72" t="s">
        <v>23</v>
      </c>
      <c r="C72" s="23">
        <v>100000</v>
      </c>
      <c r="D72" s="23">
        <v>601000</v>
      </c>
    </row>
    <row r="73" spans="1:4">
      <c r="A73" s="22">
        <v>111002</v>
      </c>
      <c r="B73" t="s">
        <v>132</v>
      </c>
      <c r="C73" s="23"/>
      <c r="D73" s="23">
        <v>601000</v>
      </c>
    </row>
    <row r="74" spans="1:4">
      <c r="A74" s="22">
        <v>111003</v>
      </c>
      <c r="B74" t="s">
        <v>133</v>
      </c>
      <c r="C74" s="23">
        <v>101100</v>
      </c>
      <c r="D74" s="23">
        <v>601000</v>
      </c>
    </row>
    <row r="75" spans="1:4">
      <c r="A75" s="22">
        <v>111004</v>
      </c>
      <c r="B75" t="s">
        <v>22</v>
      </c>
      <c r="C75" s="33">
        <v>79900</v>
      </c>
      <c r="D75" s="23">
        <v>601000</v>
      </c>
    </row>
    <row r="76" spans="1:4">
      <c r="A76" s="22">
        <v>111005</v>
      </c>
      <c r="B76" t="s">
        <v>25</v>
      </c>
      <c r="C76" s="23">
        <v>100600</v>
      </c>
      <c r="D76" s="23">
        <v>601000</v>
      </c>
    </row>
    <row r="77" spans="1:4">
      <c r="A77" s="22">
        <v>111006</v>
      </c>
      <c r="B77" t="s">
        <v>24</v>
      </c>
      <c r="C77" s="23">
        <v>100400</v>
      </c>
      <c r="D77" s="23">
        <v>601000</v>
      </c>
    </row>
    <row r="78" spans="1:4">
      <c r="A78" s="22">
        <v>111007</v>
      </c>
      <c r="B78" t="s">
        <v>12</v>
      </c>
      <c r="C78" s="23">
        <v>20100</v>
      </c>
      <c r="D78" s="23">
        <v>601000</v>
      </c>
    </row>
    <row r="79" spans="1:4">
      <c r="A79" s="22">
        <v>111008</v>
      </c>
      <c r="B79" t="s">
        <v>15</v>
      </c>
      <c r="C79" s="24">
        <v>130300</v>
      </c>
      <c r="D79" s="23">
        <v>601000</v>
      </c>
    </row>
    <row r="80" spans="1:4">
      <c r="A80" s="22">
        <v>111009</v>
      </c>
      <c r="B80" t="s">
        <v>17</v>
      </c>
      <c r="C80" s="23">
        <v>130200</v>
      </c>
      <c r="D80" s="23">
        <v>601000</v>
      </c>
    </row>
    <row r="81" spans="1:4">
      <c r="A81" s="22">
        <v>111010</v>
      </c>
      <c r="B81" t="s">
        <v>458</v>
      </c>
      <c r="C81" s="23"/>
      <c r="D81" s="23"/>
    </row>
    <row r="82" spans="1:4">
      <c r="A82" s="22">
        <v>111100</v>
      </c>
      <c r="B82" t="s">
        <v>788</v>
      </c>
      <c r="C82" s="23"/>
      <c r="D82" s="23">
        <v>601000</v>
      </c>
    </row>
    <row r="83" spans="1:4">
      <c r="A83" s="22">
        <v>112000</v>
      </c>
      <c r="B83" t="s">
        <v>134</v>
      </c>
      <c r="C83" s="23"/>
      <c r="D83" s="23">
        <v>601000</v>
      </c>
    </row>
    <row r="84" spans="1:4">
      <c r="A84" s="22">
        <v>112001</v>
      </c>
      <c r="B84" t="s">
        <v>19</v>
      </c>
      <c r="C84" s="24">
        <v>50200</v>
      </c>
      <c r="D84" s="23">
        <v>601000</v>
      </c>
    </row>
    <row r="85" spans="1:4">
      <c r="A85" s="22">
        <v>112002</v>
      </c>
      <c r="B85" t="s">
        <v>20</v>
      </c>
      <c r="C85" s="24">
        <v>50500</v>
      </c>
      <c r="D85" s="23">
        <v>601000</v>
      </c>
    </row>
    <row r="86" spans="1:4">
      <c r="A86" s="22">
        <v>112003</v>
      </c>
      <c r="B86" t="s">
        <v>21</v>
      </c>
      <c r="C86" s="24">
        <v>51430</v>
      </c>
      <c r="D86" s="23">
        <v>601000</v>
      </c>
    </row>
    <row r="87" spans="1:4">
      <c r="A87" s="22">
        <v>112004</v>
      </c>
      <c r="B87" t="s">
        <v>857</v>
      </c>
      <c r="C87" s="24">
        <v>70200</v>
      </c>
      <c r="D87" s="23">
        <v>601000</v>
      </c>
    </row>
    <row r="88" spans="1:4">
      <c r="A88" s="22">
        <v>112005</v>
      </c>
      <c r="B88" t="s">
        <v>858</v>
      </c>
      <c r="C88" s="24">
        <v>90000</v>
      </c>
      <c r="D88" s="23">
        <v>601000</v>
      </c>
    </row>
    <row r="89" spans="1:4">
      <c r="A89" s="22">
        <v>112006</v>
      </c>
      <c r="B89" t="s">
        <v>859</v>
      </c>
      <c r="C89" s="24">
        <v>120100</v>
      </c>
      <c r="D89" s="23">
        <v>601000</v>
      </c>
    </row>
    <row r="90" spans="1:4">
      <c r="A90" s="22">
        <v>112007</v>
      </c>
      <c r="B90" t="s">
        <v>13</v>
      </c>
      <c r="C90" s="24">
        <v>130500</v>
      </c>
      <c r="D90" s="23">
        <v>601000</v>
      </c>
    </row>
    <row r="91" spans="1:4">
      <c r="A91" s="22">
        <v>112008</v>
      </c>
      <c r="B91" t="s">
        <v>90</v>
      </c>
      <c r="C91" s="24">
        <v>210500</v>
      </c>
      <c r="D91" s="23">
        <v>601000</v>
      </c>
    </row>
    <row r="92" spans="1:4">
      <c r="A92" s="22">
        <v>112009</v>
      </c>
      <c r="B92" t="s">
        <v>18</v>
      </c>
      <c r="C92" s="24">
        <v>140200</v>
      </c>
      <c r="D92" s="23">
        <v>601000</v>
      </c>
    </row>
    <row r="93" spans="1:4">
      <c r="A93" s="22">
        <v>112010</v>
      </c>
      <c r="B93" t="s">
        <v>136</v>
      </c>
      <c r="C93" s="23">
        <v>210000</v>
      </c>
      <c r="D93" s="23">
        <v>601000</v>
      </c>
    </row>
    <row r="94" spans="1:4">
      <c r="A94" s="22">
        <v>112090</v>
      </c>
      <c r="B94" t="s">
        <v>808</v>
      </c>
      <c r="C94" s="23"/>
      <c r="D94" s="23"/>
    </row>
    <row r="95" spans="1:4">
      <c r="A95" s="22">
        <v>112100</v>
      </c>
      <c r="B95" t="s">
        <v>782</v>
      </c>
      <c r="C95" s="23"/>
      <c r="D95" s="23">
        <v>601000</v>
      </c>
    </row>
    <row r="96" spans="1:4">
      <c r="A96" s="22">
        <v>113000</v>
      </c>
      <c r="B96" t="s">
        <v>53</v>
      </c>
      <c r="C96" s="23"/>
      <c r="D96" s="24">
        <v>646000</v>
      </c>
    </row>
    <row r="97" spans="1:4">
      <c r="A97" s="22">
        <v>113500</v>
      </c>
      <c r="B97" t="s">
        <v>860</v>
      </c>
      <c r="C97" s="23"/>
      <c r="D97" s="24"/>
    </row>
    <row r="98" spans="1:4">
      <c r="A98" s="22">
        <v>114000</v>
      </c>
      <c r="B98" t="s">
        <v>137</v>
      </c>
      <c r="C98" s="23"/>
      <c r="D98" s="23">
        <v>601000</v>
      </c>
    </row>
    <row r="99" spans="1:4">
      <c r="A99" s="22">
        <v>114001</v>
      </c>
      <c r="B99" t="s">
        <v>29</v>
      </c>
      <c r="C99" s="24">
        <v>150600</v>
      </c>
      <c r="D99" s="23">
        <v>601000</v>
      </c>
    </row>
    <row r="100" spans="1:4">
      <c r="A100" s="22">
        <v>114002</v>
      </c>
      <c r="B100" t="s">
        <v>27</v>
      </c>
      <c r="C100" s="24">
        <v>150100</v>
      </c>
      <c r="D100" s="23">
        <v>601000</v>
      </c>
    </row>
    <row r="101" spans="1:4">
      <c r="A101" s="22">
        <v>114003</v>
      </c>
      <c r="B101" t="s">
        <v>138</v>
      </c>
      <c r="C101" s="23">
        <v>150100</v>
      </c>
      <c r="D101" s="23">
        <v>601000</v>
      </c>
    </row>
    <row r="102" spans="1:4">
      <c r="A102" s="22">
        <v>114004</v>
      </c>
      <c r="B102" t="s">
        <v>28</v>
      </c>
      <c r="C102" s="23">
        <v>152000</v>
      </c>
      <c r="D102" s="23">
        <v>601000</v>
      </c>
    </row>
    <row r="103" spans="1:4">
      <c r="A103" s="22">
        <v>114005</v>
      </c>
      <c r="B103" t="s">
        <v>139</v>
      </c>
      <c r="C103" s="24">
        <v>220110</v>
      </c>
      <c r="D103" s="23">
        <v>601000</v>
      </c>
    </row>
    <row r="104" spans="1:4">
      <c r="A104" s="22">
        <v>114006</v>
      </c>
      <c r="B104" t="s">
        <v>140</v>
      </c>
      <c r="C104" s="24">
        <v>110000</v>
      </c>
      <c r="D104" s="23">
        <v>601000</v>
      </c>
    </row>
    <row r="105" spans="1:4">
      <c r="A105" s="22">
        <v>114007</v>
      </c>
      <c r="B105" t="s">
        <v>30</v>
      </c>
      <c r="C105" s="23">
        <v>150000</v>
      </c>
      <c r="D105" s="23">
        <v>601000</v>
      </c>
    </row>
    <row r="106" spans="1:4">
      <c r="A106" s="22">
        <v>114100</v>
      </c>
      <c r="B106" t="s">
        <v>783</v>
      </c>
      <c r="C106" s="23"/>
      <c r="D106" s="23">
        <v>601000</v>
      </c>
    </row>
    <row r="107" spans="1:4">
      <c r="A107" s="22">
        <v>115000</v>
      </c>
      <c r="B107" t="s">
        <v>809</v>
      </c>
      <c r="C107" s="23"/>
      <c r="D107" s="23"/>
    </row>
    <row r="108" spans="1:4">
      <c r="A108" s="22">
        <v>115500</v>
      </c>
      <c r="B108" t="s">
        <v>789</v>
      </c>
      <c r="C108" s="23">
        <v>83550</v>
      </c>
      <c r="D108" s="23">
        <v>696000</v>
      </c>
    </row>
    <row r="109" spans="1:4">
      <c r="A109" s="22">
        <v>115501</v>
      </c>
      <c r="B109" t="s">
        <v>91</v>
      </c>
      <c r="C109" s="23">
        <v>83550</v>
      </c>
      <c r="D109" s="23">
        <v>696000</v>
      </c>
    </row>
    <row r="110" spans="1:4">
      <c r="A110" s="22">
        <v>115502</v>
      </c>
      <c r="B110" t="s">
        <v>92</v>
      </c>
      <c r="C110" s="23">
        <v>83550</v>
      </c>
      <c r="D110" s="23">
        <v>696000</v>
      </c>
    </row>
    <row r="111" spans="1:4">
      <c r="A111" s="22">
        <v>115503</v>
      </c>
      <c r="B111" t="s">
        <v>93</v>
      </c>
      <c r="C111" s="23">
        <v>83550</v>
      </c>
      <c r="D111" s="23">
        <v>696000</v>
      </c>
    </row>
    <row r="112" spans="1:4">
      <c r="A112" s="22">
        <v>115504</v>
      </c>
      <c r="B112" t="s">
        <v>141</v>
      </c>
      <c r="C112" s="23">
        <v>83550</v>
      </c>
      <c r="D112" s="23">
        <v>696000</v>
      </c>
    </row>
    <row r="113" spans="1:4">
      <c r="A113" s="22">
        <v>115505</v>
      </c>
      <c r="B113" t="s">
        <v>142</v>
      </c>
      <c r="C113" s="23">
        <v>83550</v>
      </c>
      <c r="D113" s="23">
        <v>696000</v>
      </c>
    </row>
    <row r="114" spans="1:4">
      <c r="A114" s="22">
        <v>115506</v>
      </c>
      <c r="B114" t="s">
        <v>143</v>
      </c>
      <c r="C114" s="23">
        <v>83550</v>
      </c>
      <c r="D114" s="23">
        <v>696000</v>
      </c>
    </row>
    <row r="115" spans="1:4">
      <c r="A115" s="22">
        <v>115507</v>
      </c>
      <c r="B115" t="s">
        <v>144</v>
      </c>
      <c r="C115" s="23">
        <v>83550</v>
      </c>
      <c r="D115" s="23">
        <v>696000</v>
      </c>
    </row>
    <row r="116" spans="1:4">
      <c r="A116" s="22">
        <v>115508</v>
      </c>
      <c r="B116" t="s">
        <v>145</v>
      </c>
      <c r="C116" s="23">
        <v>83550</v>
      </c>
      <c r="D116" s="23">
        <v>696000</v>
      </c>
    </row>
    <row r="117" spans="1:4">
      <c r="A117" s="22">
        <v>115509</v>
      </c>
      <c r="B117" t="s">
        <v>810</v>
      </c>
      <c r="C117" s="23">
        <v>83550</v>
      </c>
      <c r="D117" s="23">
        <v>696000</v>
      </c>
    </row>
    <row r="118" spans="1:4">
      <c r="A118" s="22">
        <v>115510</v>
      </c>
      <c r="B118" t="s">
        <v>94</v>
      </c>
      <c r="C118" s="23">
        <v>83550</v>
      </c>
      <c r="D118" s="23">
        <v>696000</v>
      </c>
    </row>
    <row r="119" spans="1:4">
      <c r="A119" s="22">
        <v>115550</v>
      </c>
      <c r="B119" t="s">
        <v>95</v>
      </c>
      <c r="C119" s="23">
        <v>83550</v>
      </c>
      <c r="D119" s="23">
        <v>696000</v>
      </c>
    </row>
    <row r="120" spans="1:4">
      <c r="A120" s="22">
        <v>116000</v>
      </c>
      <c r="B120" t="s">
        <v>146</v>
      </c>
      <c r="C120" s="23"/>
      <c r="D120" s="23">
        <v>601000</v>
      </c>
    </row>
    <row r="121" spans="1:4">
      <c r="A121" s="22">
        <v>116001</v>
      </c>
      <c r="B121" t="s">
        <v>34</v>
      </c>
      <c r="C121" s="23">
        <v>40000</v>
      </c>
      <c r="D121" s="23">
        <v>601000</v>
      </c>
    </row>
    <row r="122" spans="1:4">
      <c r="A122" s="22">
        <v>116002</v>
      </c>
      <c r="B122" t="s">
        <v>37</v>
      </c>
      <c r="C122" s="24">
        <v>170000</v>
      </c>
      <c r="D122" s="23">
        <v>601000</v>
      </c>
    </row>
    <row r="123" spans="1:4">
      <c r="A123" s="22">
        <v>116003</v>
      </c>
      <c r="B123" t="s">
        <v>38</v>
      </c>
      <c r="C123" s="23">
        <v>190200</v>
      </c>
      <c r="D123" s="23">
        <v>601000</v>
      </c>
    </row>
    <row r="124" spans="1:4">
      <c r="A124" s="22">
        <v>116004</v>
      </c>
      <c r="B124" t="s">
        <v>35</v>
      </c>
      <c r="C124" s="23">
        <v>190500</v>
      </c>
      <c r="D124" s="23">
        <v>601000</v>
      </c>
    </row>
    <row r="125" spans="1:4">
      <c r="A125" s="22">
        <v>116005</v>
      </c>
      <c r="B125" t="s">
        <v>36</v>
      </c>
      <c r="C125" s="23">
        <v>191400</v>
      </c>
      <c r="D125" s="23">
        <v>601000</v>
      </c>
    </row>
    <row r="126" spans="1:4">
      <c r="A126" s="22">
        <v>116006</v>
      </c>
      <c r="B126" t="s">
        <v>33</v>
      </c>
      <c r="C126" s="23">
        <v>191100</v>
      </c>
      <c r="D126" s="23">
        <v>601000</v>
      </c>
    </row>
    <row r="127" spans="1:4">
      <c r="A127" s="22">
        <v>116007</v>
      </c>
      <c r="B127" t="s">
        <v>39</v>
      </c>
      <c r="C127" s="23">
        <v>191900</v>
      </c>
      <c r="D127" s="23">
        <v>601000</v>
      </c>
    </row>
    <row r="128" spans="1:4">
      <c r="A128" s="22">
        <v>116100</v>
      </c>
      <c r="B128" t="s">
        <v>790</v>
      </c>
      <c r="C128" s="23"/>
      <c r="D128" s="23">
        <v>601000</v>
      </c>
    </row>
    <row r="129" spans="1:4">
      <c r="A129" s="22">
        <v>117000</v>
      </c>
      <c r="B129" t="s">
        <v>147</v>
      </c>
      <c r="C129" s="23"/>
      <c r="D129" s="23">
        <v>601000</v>
      </c>
    </row>
    <row r="130" spans="1:4">
      <c r="A130" s="22">
        <v>117001</v>
      </c>
      <c r="B130" t="s">
        <v>40</v>
      </c>
      <c r="C130" s="23">
        <v>220200</v>
      </c>
      <c r="D130" s="23">
        <v>601000</v>
      </c>
    </row>
    <row r="131" spans="1:4">
      <c r="A131" s="22">
        <v>117002</v>
      </c>
      <c r="B131" t="s">
        <v>42</v>
      </c>
      <c r="C131" s="23">
        <v>220400</v>
      </c>
      <c r="D131" s="23">
        <v>601000</v>
      </c>
    </row>
    <row r="132" spans="1:4">
      <c r="A132" s="22">
        <v>117003</v>
      </c>
      <c r="B132" t="s">
        <v>41</v>
      </c>
      <c r="C132" s="23">
        <v>220600</v>
      </c>
      <c r="D132" s="23">
        <v>601000</v>
      </c>
    </row>
    <row r="133" spans="1:4">
      <c r="A133" s="22">
        <v>117004</v>
      </c>
      <c r="B133" t="s">
        <v>44</v>
      </c>
      <c r="C133" s="23">
        <v>220500</v>
      </c>
      <c r="D133" s="23">
        <v>601000</v>
      </c>
    </row>
    <row r="134" spans="1:4">
      <c r="A134" s="22">
        <v>117005</v>
      </c>
      <c r="B134" t="s">
        <v>43</v>
      </c>
      <c r="C134" s="23">
        <v>490330</v>
      </c>
      <c r="D134" s="23">
        <v>601000</v>
      </c>
    </row>
    <row r="135" spans="1:4">
      <c r="A135" s="22">
        <v>117006</v>
      </c>
      <c r="B135" t="s">
        <v>26</v>
      </c>
      <c r="C135" s="23">
        <v>150900</v>
      </c>
      <c r="D135" s="23">
        <v>601000</v>
      </c>
    </row>
    <row r="136" spans="1:4">
      <c r="A136" s="22">
        <v>117007</v>
      </c>
      <c r="B136" t="s">
        <v>45</v>
      </c>
      <c r="C136" s="23">
        <v>220700</v>
      </c>
      <c r="D136" s="23">
        <v>601000</v>
      </c>
    </row>
    <row r="137" spans="1:4">
      <c r="A137" s="22">
        <v>117008</v>
      </c>
      <c r="B137" t="s">
        <v>46</v>
      </c>
      <c r="C137" s="23">
        <v>200000</v>
      </c>
      <c r="D137" s="23">
        <v>601000</v>
      </c>
    </row>
    <row r="138" spans="1:4">
      <c r="A138" s="22">
        <v>117009</v>
      </c>
      <c r="B138" t="s">
        <v>47</v>
      </c>
      <c r="C138" s="23">
        <v>220800</v>
      </c>
      <c r="D138" s="23">
        <v>601000</v>
      </c>
    </row>
    <row r="139" spans="1:4">
      <c r="A139" s="22">
        <v>117100</v>
      </c>
      <c r="B139" t="s">
        <v>791</v>
      </c>
      <c r="C139" s="23"/>
      <c r="D139" s="23">
        <v>601000</v>
      </c>
    </row>
    <row r="140" spans="1:4">
      <c r="A140" s="22">
        <v>118000</v>
      </c>
      <c r="B140" t="s">
        <v>148</v>
      </c>
      <c r="C140" s="23"/>
      <c r="D140" s="23">
        <v>701000</v>
      </c>
    </row>
    <row r="141" spans="1:4">
      <c r="A141" s="22">
        <v>118001</v>
      </c>
      <c r="B141" t="s">
        <v>58</v>
      </c>
      <c r="C141" s="23"/>
      <c r="D141" s="23">
        <v>701000</v>
      </c>
    </row>
    <row r="142" spans="1:4">
      <c r="A142" s="22">
        <v>118002</v>
      </c>
      <c r="B142" t="s">
        <v>149</v>
      </c>
      <c r="C142" s="23">
        <v>490000</v>
      </c>
      <c r="D142" s="23">
        <v>701000</v>
      </c>
    </row>
    <row r="143" spans="1:4">
      <c r="A143" s="22">
        <v>118003</v>
      </c>
      <c r="B143" t="s">
        <v>59</v>
      </c>
      <c r="C143" s="23">
        <v>130570</v>
      </c>
      <c r="D143" s="23">
        <v>649000</v>
      </c>
    </row>
    <row r="144" spans="1:4">
      <c r="A144" s="22">
        <v>119000</v>
      </c>
      <c r="B144" t="s">
        <v>150</v>
      </c>
      <c r="C144" s="23"/>
      <c r="D144" s="23">
        <v>601000</v>
      </c>
    </row>
    <row r="145" spans="1:4">
      <c r="A145" s="22">
        <v>119001</v>
      </c>
      <c r="B145" t="s">
        <v>32</v>
      </c>
      <c r="C145" s="23">
        <v>83500</v>
      </c>
      <c r="D145" s="23">
        <v>601000</v>
      </c>
    </row>
    <row r="146" spans="1:4">
      <c r="A146" s="22">
        <v>119002</v>
      </c>
      <c r="B146" t="s">
        <v>151</v>
      </c>
      <c r="C146" s="23">
        <v>83700</v>
      </c>
      <c r="D146" s="23">
        <v>601000</v>
      </c>
    </row>
    <row r="147" spans="1:4">
      <c r="A147" s="22">
        <v>119003</v>
      </c>
      <c r="B147" t="s">
        <v>31</v>
      </c>
      <c r="C147" s="23">
        <v>130600</v>
      </c>
      <c r="D147" s="23">
        <v>601000</v>
      </c>
    </row>
    <row r="148" spans="1:4">
      <c r="A148" s="22">
        <v>119004</v>
      </c>
      <c r="B148" t="s">
        <v>16</v>
      </c>
      <c r="C148" s="24">
        <v>120100</v>
      </c>
      <c r="D148" s="23">
        <v>601000</v>
      </c>
    </row>
    <row r="149" spans="1:4">
      <c r="A149" s="22">
        <v>119090</v>
      </c>
      <c r="B149" t="s">
        <v>861</v>
      </c>
      <c r="C149" s="23"/>
      <c r="D149" s="23">
        <v>601000</v>
      </c>
    </row>
    <row r="150" spans="1:4">
      <c r="A150" s="22">
        <v>119100</v>
      </c>
      <c r="B150" t="s">
        <v>787</v>
      </c>
      <c r="C150" s="23"/>
      <c r="D150" s="23">
        <v>601000</v>
      </c>
    </row>
    <row r="151" spans="1:4">
      <c r="A151" s="22">
        <v>198000</v>
      </c>
      <c r="B151" t="s">
        <v>809</v>
      </c>
      <c r="C151" s="23"/>
      <c r="D151" s="23"/>
    </row>
    <row r="152" spans="1:4">
      <c r="A152" s="22">
        <v>198300</v>
      </c>
      <c r="B152" t="s">
        <v>152</v>
      </c>
      <c r="C152" s="23"/>
      <c r="D152" s="23">
        <v>692000</v>
      </c>
    </row>
    <row r="153" spans="1:4">
      <c r="A153" s="22">
        <v>198301</v>
      </c>
      <c r="B153" t="s">
        <v>153</v>
      </c>
      <c r="C153" s="23"/>
      <c r="D153" s="23">
        <v>692000</v>
      </c>
    </row>
  </sheetData>
  <sheetProtection algorithmName="SHA-512" hashValue="KK10io2sm5axZ7k+ajn5KJ6UKZOwyb/RmgttMTsTNrNIgJbd7XqUssQO6vTSrVXmmxkYM10xFpMQHiXW9pyIMw==" saltValue="6w9Ofd1muKkxqi82PFBNxg==" spinCount="100000" sheet="1" objects="1" scenarios="1" selectLockedCells="1" selectUnlockedCells="1"/>
  <pageMargins left="0.75" right="0.75" top="1" bottom="1" header="0.3" footer="0.3"/>
  <pageSetup orientation="portrait" horizontalDpi="4294967292" verticalDpi="429496729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D6CC0-A811-BB47-9BF9-2FA90F708B65}">
  <dimension ref="A1:B472"/>
  <sheetViews>
    <sheetView workbookViewId="0"/>
  </sheetViews>
  <sheetFormatPr baseColWidth="10" defaultRowHeight="15"/>
  <cols>
    <col min="1" max="1" width="8.83203125" style="23"/>
    <col min="2" max="2" width="29.83203125" bestFit="1" customWidth="1"/>
  </cols>
  <sheetData>
    <row r="1" spans="1:2">
      <c r="A1" s="23" t="s">
        <v>773</v>
      </c>
      <c r="B1" t="s">
        <v>774</v>
      </c>
    </row>
    <row r="2" spans="1:2">
      <c r="A2" s="23">
        <v>0</v>
      </c>
      <c r="B2" t="s">
        <v>284</v>
      </c>
    </row>
    <row r="3" spans="1:2">
      <c r="A3" s="23">
        <v>10920</v>
      </c>
      <c r="B3" t="s">
        <v>285</v>
      </c>
    </row>
    <row r="4" spans="1:2">
      <c r="A4" s="23">
        <v>11510</v>
      </c>
      <c r="B4" t="s">
        <v>286</v>
      </c>
    </row>
    <row r="5" spans="1:2">
      <c r="A5" s="23">
        <v>20100</v>
      </c>
      <c r="B5" t="s">
        <v>287</v>
      </c>
    </row>
    <row r="6" spans="1:2">
      <c r="A6" s="23">
        <v>20110</v>
      </c>
      <c r="B6" t="s">
        <v>288</v>
      </c>
    </row>
    <row r="7" spans="1:2">
      <c r="A7" s="23">
        <v>29900</v>
      </c>
      <c r="B7" t="s">
        <v>289</v>
      </c>
    </row>
    <row r="8" spans="1:2">
      <c r="A8" s="23">
        <v>40000</v>
      </c>
      <c r="B8" t="s">
        <v>290</v>
      </c>
    </row>
    <row r="9" spans="1:2">
      <c r="A9" s="23">
        <v>40100</v>
      </c>
      <c r="B9" t="s">
        <v>291</v>
      </c>
    </row>
    <row r="10" spans="1:2">
      <c r="A10" s="23">
        <v>40200</v>
      </c>
      <c r="B10" t="s">
        <v>292</v>
      </c>
    </row>
    <row r="11" spans="1:2">
      <c r="A11" s="23">
        <v>40300</v>
      </c>
      <c r="B11" t="s">
        <v>293</v>
      </c>
    </row>
    <row r="12" spans="1:2">
      <c r="A12" s="23">
        <v>40700</v>
      </c>
      <c r="B12" t="s">
        <v>294</v>
      </c>
    </row>
    <row r="13" spans="1:2">
      <c r="A13" s="23">
        <v>40800</v>
      </c>
      <c r="B13" t="s">
        <v>295</v>
      </c>
    </row>
    <row r="14" spans="1:2">
      <c r="A14" s="23">
        <v>41000</v>
      </c>
      <c r="B14" t="s">
        <v>296</v>
      </c>
    </row>
    <row r="15" spans="1:2">
      <c r="A15" s="23">
        <v>43000</v>
      </c>
      <c r="B15" t="s">
        <v>297</v>
      </c>
    </row>
    <row r="16" spans="1:2">
      <c r="A16" s="23">
        <v>49900</v>
      </c>
      <c r="B16" t="s">
        <v>298</v>
      </c>
    </row>
    <row r="17" spans="1:2">
      <c r="A17" s="23">
        <v>50000</v>
      </c>
      <c r="B17" t="s">
        <v>299</v>
      </c>
    </row>
    <row r="18" spans="1:2">
      <c r="A18" s="23">
        <v>50100</v>
      </c>
      <c r="B18" t="s">
        <v>300</v>
      </c>
    </row>
    <row r="19" spans="1:2">
      <c r="A19" s="23">
        <v>50200</v>
      </c>
      <c r="B19" t="s">
        <v>19</v>
      </c>
    </row>
    <row r="20" spans="1:2">
      <c r="A20" s="23">
        <v>50210</v>
      </c>
      <c r="B20" t="s">
        <v>301</v>
      </c>
    </row>
    <row r="21" spans="1:2">
      <c r="A21" s="23">
        <v>50400</v>
      </c>
      <c r="B21" t="s">
        <v>302</v>
      </c>
    </row>
    <row r="22" spans="1:2">
      <c r="A22" s="23">
        <v>50500</v>
      </c>
      <c r="B22" t="s">
        <v>303</v>
      </c>
    </row>
    <row r="23" spans="1:2">
      <c r="A23" s="23">
        <v>50600</v>
      </c>
      <c r="B23" t="s">
        <v>304</v>
      </c>
    </row>
    <row r="24" spans="1:2">
      <c r="A24" s="23">
        <v>50630</v>
      </c>
      <c r="B24" t="s">
        <v>305</v>
      </c>
    </row>
    <row r="25" spans="1:2">
      <c r="A25" s="23">
        <v>50640</v>
      </c>
      <c r="B25" t="s">
        <v>306</v>
      </c>
    </row>
    <row r="26" spans="1:2">
      <c r="A26" s="23">
        <v>50650</v>
      </c>
      <c r="B26" t="s">
        <v>307</v>
      </c>
    </row>
    <row r="27" spans="1:2">
      <c r="A27" s="23">
        <v>50800</v>
      </c>
      <c r="B27" t="s">
        <v>308</v>
      </c>
    </row>
    <row r="28" spans="1:2">
      <c r="A28" s="23">
        <v>50900</v>
      </c>
      <c r="B28" t="s">
        <v>309</v>
      </c>
    </row>
    <row r="29" spans="1:2">
      <c r="A29" s="23">
        <v>50910</v>
      </c>
      <c r="B29" t="s">
        <v>67</v>
      </c>
    </row>
    <row r="30" spans="1:2">
      <c r="A30" s="23">
        <v>50920</v>
      </c>
      <c r="B30" t="s">
        <v>310</v>
      </c>
    </row>
    <row r="31" spans="1:2">
      <c r="A31" s="23">
        <v>50940</v>
      </c>
      <c r="B31" t="s">
        <v>311</v>
      </c>
    </row>
    <row r="32" spans="1:2">
      <c r="A32" s="23">
        <v>50960</v>
      </c>
      <c r="B32" t="s">
        <v>312</v>
      </c>
    </row>
    <row r="33" spans="1:2">
      <c r="A33" s="23">
        <v>50970</v>
      </c>
      <c r="B33" t="s">
        <v>313</v>
      </c>
    </row>
    <row r="34" spans="1:2">
      <c r="A34" s="23">
        <v>51000</v>
      </c>
      <c r="B34" t="s">
        <v>314</v>
      </c>
    </row>
    <row r="35" spans="1:2">
      <c r="A35" s="23">
        <v>51100</v>
      </c>
      <c r="B35" t="s">
        <v>315</v>
      </c>
    </row>
    <row r="36" spans="1:2">
      <c r="A36" s="23">
        <v>51110</v>
      </c>
      <c r="B36" t="s">
        <v>316</v>
      </c>
    </row>
    <row r="37" spans="1:2">
      <c r="A37" s="23">
        <v>51200</v>
      </c>
      <c r="B37" t="s">
        <v>80</v>
      </c>
    </row>
    <row r="38" spans="1:2">
      <c r="A38" s="23">
        <v>51400</v>
      </c>
      <c r="B38" t="s">
        <v>317</v>
      </c>
    </row>
    <row r="39" spans="1:2">
      <c r="A39" s="23">
        <v>51410</v>
      </c>
      <c r="B39" t="s">
        <v>318</v>
      </c>
    </row>
    <row r="40" spans="1:2">
      <c r="A40" s="23">
        <v>51420</v>
      </c>
      <c r="B40" t="s">
        <v>319</v>
      </c>
    </row>
    <row r="41" spans="1:2">
      <c r="A41" s="23">
        <v>51430</v>
      </c>
      <c r="B41" t="s">
        <v>21</v>
      </c>
    </row>
    <row r="42" spans="1:2">
      <c r="A42" s="23">
        <v>51440</v>
      </c>
      <c r="B42" t="s">
        <v>320</v>
      </c>
    </row>
    <row r="43" spans="1:2">
      <c r="A43" s="23">
        <v>51600</v>
      </c>
      <c r="B43" t="s">
        <v>321</v>
      </c>
    </row>
    <row r="44" spans="1:2">
      <c r="A44" s="23">
        <v>51800</v>
      </c>
      <c r="B44" t="s">
        <v>322</v>
      </c>
    </row>
    <row r="45" spans="1:2">
      <c r="A45" s="23">
        <v>59900</v>
      </c>
      <c r="B45" t="s">
        <v>323</v>
      </c>
    </row>
    <row r="46" spans="1:2">
      <c r="A46" s="23">
        <v>60000</v>
      </c>
      <c r="B46" t="s">
        <v>324</v>
      </c>
    </row>
    <row r="47" spans="1:2">
      <c r="A47" s="23">
        <v>60100</v>
      </c>
      <c r="B47" t="s">
        <v>325</v>
      </c>
    </row>
    <row r="48" spans="1:2">
      <c r="A48" s="23">
        <v>60200</v>
      </c>
      <c r="B48" t="s">
        <v>326</v>
      </c>
    </row>
    <row r="49" spans="1:2">
      <c r="A49" s="23">
        <v>60400</v>
      </c>
      <c r="B49" t="s">
        <v>327</v>
      </c>
    </row>
    <row r="50" spans="1:2">
      <c r="A50" s="23">
        <v>60410</v>
      </c>
      <c r="B50" t="s">
        <v>328</v>
      </c>
    </row>
    <row r="51" spans="1:2">
      <c r="A51" s="23">
        <v>60420</v>
      </c>
      <c r="B51" t="s">
        <v>329</v>
      </c>
    </row>
    <row r="52" spans="1:2">
      <c r="A52" s="23">
        <v>60430</v>
      </c>
      <c r="B52" t="s">
        <v>330</v>
      </c>
    </row>
    <row r="53" spans="1:2">
      <c r="A53" s="23">
        <v>60600</v>
      </c>
      <c r="B53" t="s">
        <v>331</v>
      </c>
    </row>
    <row r="54" spans="1:2">
      <c r="A54" s="23">
        <v>60700</v>
      </c>
      <c r="B54" t="s">
        <v>332</v>
      </c>
    </row>
    <row r="55" spans="1:2">
      <c r="A55" s="23">
        <v>61000</v>
      </c>
      <c r="B55" t="s">
        <v>333</v>
      </c>
    </row>
    <row r="56" spans="1:2">
      <c r="A56" s="23">
        <v>61200</v>
      </c>
      <c r="B56" t="s">
        <v>334</v>
      </c>
    </row>
    <row r="57" spans="1:2">
      <c r="A57" s="23">
        <v>61210</v>
      </c>
      <c r="B57" t="s">
        <v>335</v>
      </c>
    </row>
    <row r="58" spans="1:2">
      <c r="A58" s="23">
        <v>61220</v>
      </c>
      <c r="B58" t="s">
        <v>336</v>
      </c>
    </row>
    <row r="59" spans="1:2">
      <c r="A59" s="23">
        <v>61400</v>
      </c>
      <c r="B59" t="s">
        <v>22</v>
      </c>
    </row>
    <row r="60" spans="1:2">
      <c r="A60" s="23">
        <v>61410</v>
      </c>
      <c r="B60" t="s">
        <v>337</v>
      </c>
    </row>
    <row r="61" spans="1:2">
      <c r="A61" s="23">
        <v>61420</v>
      </c>
      <c r="B61" t="s">
        <v>338</v>
      </c>
    </row>
    <row r="62" spans="1:2">
      <c r="A62" s="23">
        <v>61430</v>
      </c>
      <c r="B62" t="s">
        <v>339</v>
      </c>
    </row>
    <row r="63" spans="1:2">
      <c r="A63" s="23">
        <v>61440</v>
      </c>
      <c r="B63" t="s">
        <v>340</v>
      </c>
    </row>
    <row r="64" spans="1:2">
      <c r="A64" s="23">
        <v>61450</v>
      </c>
      <c r="B64" t="s">
        <v>341</v>
      </c>
    </row>
    <row r="65" spans="1:2">
      <c r="A65" s="23">
        <v>61460</v>
      </c>
      <c r="B65" t="s">
        <v>342</v>
      </c>
    </row>
    <row r="66" spans="1:2">
      <c r="A66" s="23">
        <v>69900</v>
      </c>
      <c r="B66" t="s">
        <v>343</v>
      </c>
    </row>
    <row r="67" spans="1:2">
      <c r="A67" s="23">
        <v>70000</v>
      </c>
      <c r="B67" t="s">
        <v>344</v>
      </c>
    </row>
    <row r="68" spans="1:2">
      <c r="A68" s="23">
        <v>70100</v>
      </c>
      <c r="B68" t="s">
        <v>345</v>
      </c>
    </row>
    <row r="69" spans="1:2">
      <c r="A69" s="23">
        <v>70200</v>
      </c>
      <c r="B69" t="s">
        <v>346</v>
      </c>
    </row>
    <row r="70" spans="1:2">
      <c r="A70" s="23">
        <v>70210</v>
      </c>
      <c r="B70" t="s">
        <v>347</v>
      </c>
    </row>
    <row r="71" spans="1:2">
      <c r="A71" s="23">
        <v>70600</v>
      </c>
      <c r="B71" t="s">
        <v>348</v>
      </c>
    </row>
    <row r="72" spans="1:2">
      <c r="A72" s="23">
        <v>70700</v>
      </c>
      <c r="B72" t="s">
        <v>349</v>
      </c>
    </row>
    <row r="73" spans="1:2">
      <c r="A73" s="23">
        <v>70710</v>
      </c>
      <c r="B73" t="s">
        <v>350</v>
      </c>
    </row>
    <row r="74" spans="1:2">
      <c r="A74" s="23">
        <v>70720</v>
      </c>
      <c r="B74" t="s">
        <v>351</v>
      </c>
    </row>
    <row r="75" spans="1:2">
      <c r="A75" s="23">
        <v>70730</v>
      </c>
      <c r="B75" t="s">
        <v>352</v>
      </c>
    </row>
    <row r="76" spans="1:2">
      <c r="A76" s="23">
        <v>70800</v>
      </c>
      <c r="B76" t="s">
        <v>353</v>
      </c>
    </row>
    <row r="77" spans="1:2">
      <c r="A77" s="23">
        <v>70810</v>
      </c>
      <c r="B77" t="s">
        <v>354</v>
      </c>
    </row>
    <row r="78" spans="1:2">
      <c r="A78" s="23">
        <v>70820</v>
      </c>
      <c r="B78" t="s">
        <v>355</v>
      </c>
    </row>
    <row r="79" spans="1:2">
      <c r="A79" s="23">
        <v>70900</v>
      </c>
      <c r="B79" t="s">
        <v>356</v>
      </c>
    </row>
    <row r="80" spans="1:2">
      <c r="A80" s="23">
        <v>70910</v>
      </c>
      <c r="B80" t="s">
        <v>357</v>
      </c>
    </row>
    <row r="81" spans="1:2">
      <c r="A81" s="23">
        <v>79900</v>
      </c>
      <c r="B81" t="s">
        <v>358</v>
      </c>
    </row>
    <row r="82" spans="1:2">
      <c r="A82" s="23">
        <v>80000</v>
      </c>
      <c r="B82" t="s">
        <v>359</v>
      </c>
    </row>
    <row r="83" spans="1:2">
      <c r="A83" s="23">
        <v>80100</v>
      </c>
      <c r="B83" t="s">
        <v>360</v>
      </c>
    </row>
    <row r="84" spans="1:2">
      <c r="A84" s="23">
        <v>80200</v>
      </c>
      <c r="B84" t="s">
        <v>361</v>
      </c>
    </row>
    <row r="85" spans="1:2">
      <c r="A85" s="23">
        <v>80210</v>
      </c>
      <c r="B85" t="s">
        <v>362</v>
      </c>
    </row>
    <row r="86" spans="1:2">
      <c r="A86" s="23">
        <v>80900</v>
      </c>
      <c r="B86" t="s">
        <v>363</v>
      </c>
    </row>
    <row r="87" spans="1:2">
      <c r="A87" s="23">
        <v>83500</v>
      </c>
      <c r="B87" t="s">
        <v>364</v>
      </c>
    </row>
    <row r="88" spans="1:2">
      <c r="A88" s="23">
        <v>83510</v>
      </c>
      <c r="B88" t="s">
        <v>365</v>
      </c>
    </row>
    <row r="89" spans="1:2">
      <c r="A89" s="23">
        <v>83520</v>
      </c>
      <c r="B89" t="s">
        <v>366</v>
      </c>
    </row>
    <row r="90" spans="1:2">
      <c r="A90" s="23">
        <v>83550</v>
      </c>
      <c r="B90" t="s">
        <v>367</v>
      </c>
    </row>
    <row r="91" spans="1:2">
      <c r="A91" s="23">
        <v>83560</v>
      </c>
      <c r="B91" t="s">
        <v>368</v>
      </c>
    </row>
    <row r="92" spans="1:2">
      <c r="A92" s="23">
        <v>83570</v>
      </c>
      <c r="B92" t="s">
        <v>369</v>
      </c>
    </row>
    <row r="93" spans="1:2">
      <c r="A93" s="23">
        <v>83580</v>
      </c>
      <c r="B93" t="s">
        <v>370</v>
      </c>
    </row>
    <row r="94" spans="1:2">
      <c r="A94" s="23">
        <v>83600</v>
      </c>
      <c r="B94" t="s">
        <v>371</v>
      </c>
    </row>
    <row r="95" spans="1:2">
      <c r="A95" s="23">
        <v>83610</v>
      </c>
      <c r="B95" t="s">
        <v>372</v>
      </c>
    </row>
    <row r="96" spans="1:2">
      <c r="A96" s="23">
        <v>83700</v>
      </c>
      <c r="B96" t="s">
        <v>373</v>
      </c>
    </row>
    <row r="97" spans="1:2">
      <c r="A97" s="23">
        <v>83900</v>
      </c>
      <c r="B97" t="s">
        <v>374</v>
      </c>
    </row>
    <row r="98" spans="1:2">
      <c r="A98" s="23">
        <v>85000</v>
      </c>
      <c r="B98" t="s">
        <v>375</v>
      </c>
    </row>
    <row r="99" spans="1:2">
      <c r="A99" s="23">
        <v>85010</v>
      </c>
      <c r="B99" t="s">
        <v>376</v>
      </c>
    </row>
    <row r="100" spans="1:2">
      <c r="A100" s="23">
        <v>86000</v>
      </c>
      <c r="B100" t="s">
        <v>377</v>
      </c>
    </row>
    <row r="101" spans="1:2">
      <c r="A101" s="23">
        <v>89900</v>
      </c>
      <c r="B101" t="s">
        <v>378</v>
      </c>
    </row>
    <row r="102" spans="1:2">
      <c r="A102" s="23">
        <v>90000</v>
      </c>
      <c r="B102" t="s">
        <v>379</v>
      </c>
    </row>
    <row r="103" spans="1:2">
      <c r="A103" s="23">
        <v>90100</v>
      </c>
      <c r="B103" t="s">
        <v>380</v>
      </c>
    </row>
    <row r="104" spans="1:2">
      <c r="A104" s="23">
        <v>92400</v>
      </c>
      <c r="B104" t="s">
        <v>381</v>
      </c>
    </row>
    <row r="105" spans="1:2">
      <c r="A105" s="23">
        <v>93400</v>
      </c>
      <c r="B105" t="s">
        <v>382</v>
      </c>
    </row>
    <row r="106" spans="1:2">
      <c r="A106" s="23">
        <v>93410</v>
      </c>
      <c r="B106" t="s">
        <v>383</v>
      </c>
    </row>
    <row r="107" spans="1:2">
      <c r="A107" s="23">
        <v>93420</v>
      </c>
      <c r="B107" t="s">
        <v>384</v>
      </c>
    </row>
    <row r="108" spans="1:2">
      <c r="A108" s="23">
        <v>93430</v>
      </c>
      <c r="B108" t="s">
        <v>385</v>
      </c>
    </row>
    <row r="109" spans="1:2">
      <c r="A109" s="23">
        <v>93440</v>
      </c>
      <c r="B109" t="s">
        <v>386</v>
      </c>
    </row>
    <row r="110" spans="1:2">
      <c r="A110" s="23">
        <v>93460</v>
      </c>
      <c r="B110" t="s">
        <v>387</v>
      </c>
    </row>
    <row r="111" spans="1:2">
      <c r="A111" s="23">
        <v>93470</v>
      </c>
      <c r="B111" t="s">
        <v>388</v>
      </c>
    </row>
    <row r="112" spans="1:2">
      <c r="A112" s="23">
        <v>93480</v>
      </c>
      <c r="B112" t="s">
        <v>389</v>
      </c>
    </row>
    <row r="113" spans="1:2">
      <c r="A113" s="23">
        <v>93500</v>
      </c>
      <c r="B113" t="s">
        <v>390</v>
      </c>
    </row>
    <row r="114" spans="1:2">
      <c r="A114" s="23">
        <v>93510</v>
      </c>
      <c r="B114" t="s">
        <v>391</v>
      </c>
    </row>
    <row r="115" spans="1:2">
      <c r="A115" s="23">
        <v>93600</v>
      </c>
      <c r="B115" t="s">
        <v>392</v>
      </c>
    </row>
    <row r="116" spans="1:2">
      <c r="A116" s="23">
        <v>94300</v>
      </c>
      <c r="B116" t="s">
        <v>393</v>
      </c>
    </row>
    <row r="117" spans="1:2">
      <c r="A117" s="23">
        <v>94330</v>
      </c>
      <c r="B117" t="s">
        <v>394</v>
      </c>
    </row>
    <row r="118" spans="1:2">
      <c r="A118" s="23">
        <v>94500</v>
      </c>
      <c r="B118" t="s">
        <v>395</v>
      </c>
    </row>
    <row r="119" spans="1:2">
      <c r="A119" s="23">
        <v>94600</v>
      </c>
      <c r="B119" t="s">
        <v>396</v>
      </c>
    </row>
    <row r="120" spans="1:2">
      <c r="A120" s="23">
        <v>94610</v>
      </c>
      <c r="B120" t="s">
        <v>397</v>
      </c>
    </row>
    <row r="121" spans="1:2">
      <c r="A121" s="23">
        <v>94700</v>
      </c>
      <c r="B121" t="s">
        <v>398</v>
      </c>
    </row>
    <row r="122" spans="1:2">
      <c r="A122" s="23">
        <v>94720</v>
      </c>
      <c r="B122" t="s">
        <v>399</v>
      </c>
    </row>
    <row r="123" spans="1:2">
      <c r="A123" s="23">
        <v>94730</v>
      </c>
      <c r="B123" t="s">
        <v>400</v>
      </c>
    </row>
    <row r="124" spans="1:2">
      <c r="A124" s="23">
        <v>94740</v>
      </c>
      <c r="B124" t="s">
        <v>401</v>
      </c>
    </row>
    <row r="125" spans="1:2">
      <c r="A125" s="23">
        <v>94750</v>
      </c>
      <c r="B125" t="s">
        <v>402</v>
      </c>
    </row>
    <row r="126" spans="1:2">
      <c r="A126" s="23">
        <v>94800</v>
      </c>
      <c r="B126" t="s">
        <v>403</v>
      </c>
    </row>
    <row r="127" spans="1:2">
      <c r="A127" s="23">
        <v>94830</v>
      </c>
      <c r="B127" t="s">
        <v>404</v>
      </c>
    </row>
    <row r="128" spans="1:2">
      <c r="A128" s="23">
        <v>94840</v>
      </c>
      <c r="B128" t="s">
        <v>405</v>
      </c>
    </row>
    <row r="129" spans="1:2">
      <c r="A129" s="23">
        <v>94850</v>
      </c>
      <c r="B129" t="s">
        <v>406</v>
      </c>
    </row>
    <row r="130" spans="1:2">
      <c r="A130" s="23">
        <v>94900</v>
      </c>
      <c r="B130" t="s">
        <v>407</v>
      </c>
    </row>
    <row r="131" spans="1:2">
      <c r="A131" s="23">
        <v>94910</v>
      </c>
      <c r="B131" t="s">
        <v>408</v>
      </c>
    </row>
    <row r="132" spans="1:2">
      <c r="A132" s="23">
        <v>95000</v>
      </c>
      <c r="B132" t="s">
        <v>409</v>
      </c>
    </row>
    <row r="133" spans="1:2">
      <c r="A133" s="23">
        <v>95010</v>
      </c>
      <c r="B133" t="s">
        <v>410</v>
      </c>
    </row>
    <row r="134" spans="1:2">
      <c r="A134" s="23">
        <v>95020</v>
      </c>
      <c r="B134" t="s">
        <v>411</v>
      </c>
    </row>
    <row r="135" spans="1:2">
      <c r="A135" s="23">
        <v>95040</v>
      </c>
      <c r="B135" t="s">
        <v>412</v>
      </c>
    </row>
    <row r="136" spans="1:2">
      <c r="A136" s="23">
        <v>95050</v>
      </c>
      <c r="B136" t="s">
        <v>413</v>
      </c>
    </row>
    <row r="137" spans="1:2">
      <c r="A137" s="23">
        <v>95200</v>
      </c>
      <c r="B137" t="s">
        <v>414</v>
      </c>
    </row>
    <row r="138" spans="1:2">
      <c r="A138" s="23">
        <v>95210</v>
      </c>
      <c r="B138" t="s">
        <v>415</v>
      </c>
    </row>
    <row r="139" spans="1:2">
      <c r="A139" s="23">
        <v>95220</v>
      </c>
      <c r="B139" t="s">
        <v>416</v>
      </c>
    </row>
    <row r="140" spans="1:2">
      <c r="A140" s="23">
        <v>95230</v>
      </c>
      <c r="B140" t="s">
        <v>417</v>
      </c>
    </row>
    <row r="141" spans="1:2">
      <c r="A141" s="23">
        <v>95240</v>
      </c>
      <c r="B141" t="s">
        <v>418</v>
      </c>
    </row>
    <row r="142" spans="1:2">
      <c r="A142" s="23">
        <v>95250</v>
      </c>
      <c r="B142" t="s">
        <v>419</v>
      </c>
    </row>
    <row r="143" spans="1:2">
      <c r="A143" s="23">
        <v>95260</v>
      </c>
      <c r="B143" t="s">
        <v>420</v>
      </c>
    </row>
    <row r="144" spans="1:2">
      <c r="A144" s="23">
        <v>95270</v>
      </c>
      <c r="B144" t="s">
        <v>421</v>
      </c>
    </row>
    <row r="145" spans="1:2">
      <c r="A145" s="23">
        <v>95280</v>
      </c>
      <c r="B145" t="s">
        <v>422</v>
      </c>
    </row>
    <row r="146" spans="1:2">
      <c r="A146" s="23">
        <v>95290</v>
      </c>
      <c r="B146" t="s">
        <v>423</v>
      </c>
    </row>
    <row r="147" spans="1:2">
      <c r="A147" s="23">
        <v>95300</v>
      </c>
      <c r="B147" t="s">
        <v>424</v>
      </c>
    </row>
    <row r="148" spans="1:2">
      <c r="A148" s="23">
        <v>95310</v>
      </c>
      <c r="B148" t="s">
        <v>425</v>
      </c>
    </row>
    <row r="149" spans="1:2">
      <c r="A149" s="23">
        <v>95320</v>
      </c>
      <c r="B149" t="s">
        <v>426</v>
      </c>
    </row>
    <row r="150" spans="1:2">
      <c r="A150" s="23">
        <v>95330</v>
      </c>
      <c r="B150" t="s">
        <v>427</v>
      </c>
    </row>
    <row r="151" spans="1:2">
      <c r="A151" s="23">
        <v>95340</v>
      </c>
      <c r="B151" t="s">
        <v>428</v>
      </c>
    </row>
    <row r="152" spans="1:2">
      <c r="A152" s="23">
        <v>95360</v>
      </c>
      <c r="B152" t="s">
        <v>429</v>
      </c>
    </row>
    <row r="153" spans="1:2">
      <c r="A153" s="23">
        <v>95400</v>
      </c>
      <c r="B153" t="s">
        <v>430</v>
      </c>
    </row>
    <row r="154" spans="1:2">
      <c r="A154" s="23">
        <v>95420</v>
      </c>
      <c r="B154" t="s">
        <v>431</v>
      </c>
    </row>
    <row r="155" spans="1:2">
      <c r="A155" s="23">
        <v>95430</v>
      </c>
      <c r="B155" t="s">
        <v>432</v>
      </c>
    </row>
    <row r="156" spans="1:2">
      <c r="A156" s="23">
        <v>95500</v>
      </c>
      <c r="B156" t="s">
        <v>433</v>
      </c>
    </row>
    <row r="157" spans="1:2">
      <c r="A157" s="23">
        <v>95600</v>
      </c>
      <c r="B157" t="s">
        <v>434</v>
      </c>
    </row>
    <row r="158" spans="1:2">
      <c r="A158" s="23">
        <v>95630</v>
      </c>
      <c r="B158" t="s">
        <v>435</v>
      </c>
    </row>
    <row r="159" spans="1:2">
      <c r="A159" s="23">
        <v>95640</v>
      </c>
      <c r="B159" t="s">
        <v>436</v>
      </c>
    </row>
    <row r="160" spans="1:2">
      <c r="A160" s="23">
        <v>95650</v>
      </c>
      <c r="B160" t="s">
        <v>437</v>
      </c>
    </row>
    <row r="161" spans="1:2">
      <c r="A161" s="23">
        <v>95670</v>
      </c>
      <c r="B161" t="s">
        <v>438</v>
      </c>
    </row>
    <row r="162" spans="1:2">
      <c r="A162" s="23">
        <v>95680</v>
      </c>
      <c r="B162" t="s">
        <v>439</v>
      </c>
    </row>
    <row r="163" spans="1:2">
      <c r="A163" s="23">
        <v>95700</v>
      </c>
      <c r="B163" t="s">
        <v>440</v>
      </c>
    </row>
    <row r="164" spans="1:2">
      <c r="A164" s="23">
        <v>95720</v>
      </c>
      <c r="B164" t="s">
        <v>441</v>
      </c>
    </row>
    <row r="165" spans="1:2">
      <c r="A165" s="23">
        <v>95730</v>
      </c>
      <c r="B165" t="s">
        <v>442</v>
      </c>
    </row>
    <row r="166" spans="1:2">
      <c r="A166" s="23">
        <v>95800</v>
      </c>
      <c r="B166" t="s">
        <v>443</v>
      </c>
    </row>
    <row r="167" spans="1:2">
      <c r="A167" s="23">
        <v>95900</v>
      </c>
      <c r="B167" t="s">
        <v>444</v>
      </c>
    </row>
    <row r="168" spans="1:2">
      <c r="A168" s="23">
        <v>95910</v>
      </c>
      <c r="B168" t="s">
        <v>445</v>
      </c>
    </row>
    <row r="169" spans="1:2">
      <c r="A169" s="23">
        <v>96100</v>
      </c>
      <c r="B169" t="s">
        <v>446</v>
      </c>
    </row>
    <row r="170" spans="1:2">
      <c r="A170" s="23">
        <v>96200</v>
      </c>
      <c r="B170" t="s">
        <v>447</v>
      </c>
    </row>
    <row r="171" spans="1:2">
      <c r="A171" s="23">
        <v>99990</v>
      </c>
      <c r="B171" t="s">
        <v>448</v>
      </c>
    </row>
    <row r="172" spans="1:2">
      <c r="A172" s="23">
        <v>100000</v>
      </c>
      <c r="B172" t="s">
        <v>449</v>
      </c>
    </row>
    <row r="173" spans="1:2">
      <c r="A173" s="23">
        <v>100100</v>
      </c>
      <c r="B173" t="s">
        <v>450</v>
      </c>
    </row>
    <row r="174" spans="1:2">
      <c r="A174" s="23">
        <v>100200</v>
      </c>
      <c r="B174" t="s">
        <v>451</v>
      </c>
    </row>
    <row r="175" spans="1:2">
      <c r="A175" s="23">
        <v>100210</v>
      </c>
      <c r="B175" t="s">
        <v>452</v>
      </c>
    </row>
    <row r="176" spans="1:2">
      <c r="A176" s="23">
        <v>100220</v>
      </c>
      <c r="B176" t="s">
        <v>453</v>
      </c>
    </row>
    <row r="177" spans="1:2">
      <c r="A177" s="23">
        <v>100230</v>
      </c>
      <c r="B177" t="s">
        <v>454</v>
      </c>
    </row>
    <row r="178" spans="1:2">
      <c r="A178" s="23">
        <v>100400</v>
      </c>
      <c r="B178" t="s">
        <v>24</v>
      </c>
    </row>
    <row r="179" spans="1:2">
      <c r="A179" s="23">
        <v>100500</v>
      </c>
      <c r="B179" t="s">
        <v>455</v>
      </c>
    </row>
    <row r="180" spans="1:2">
      <c r="A180" s="23">
        <v>100600</v>
      </c>
      <c r="B180" t="s">
        <v>456</v>
      </c>
    </row>
    <row r="181" spans="1:2">
      <c r="A181" s="23">
        <v>100700</v>
      </c>
      <c r="B181" t="s">
        <v>457</v>
      </c>
    </row>
    <row r="182" spans="1:2">
      <c r="A182" s="23">
        <v>100800</v>
      </c>
      <c r="B182" t="s">
        <v>458</v>
      </c>
    </row>
    <row r="183" spans="1:2">
      <c r="A183" s="23">
        <v>100810</v>
      </c>
      <c r="B183" t="s">
        <v>459</v>
      </c>
    </row>
    <row r="184" spans="1:2">
      <c r="A184" s="23">
        <v>100900</v>
      </c>
      <c r="B184" t="s">
        <v>460</v>
      </c>
    </row>
    <row r="185" spans="1:2">
      <c r="A185" s="23">
        <v>100910</v>
      </c>
      <c r="B185" t="s">
        <v>461</v>
      </c>
    </row>
    <row r="186" spans="1:2">
      <c r="A186" s="23">
        <v>101100</v>
      </c>
      <c r="B186" t="s">
        <v>462</v>
      </c>
    </row>
    <row r="187" spans="1:2">
      <c r="A187" s="23">
        <v>101200</v>
      </c>
      <c r="B187" t="s">
        <v>463</v>
      </c>
    </row>
    <row r="188" spans="1:2">
      <c r="A188" s="23">
        <v>101300</v>
      </c>
      <c r="B188" t="s">
        <v>464</v>
      </c>
    </row>
    <row r="189" spans="1:2">
      <c r="A189" s="23">
        <v>103000</v>
      </c>
      <c r="B189" t="s">
        <v>465</v>
      </c>
    </row>
    <row r="190" spans="1:2">
      <c r="A190" s="23">
        <v>109900</v>
      </c>
      <c r="B190" t="s">
        <v>466</v>
      </c>
    </row>
    <row r="191" spans="1:2">
      <c r="A191" s="23">
        <v>110000</v>
      </c>
      <c r="B191" t="s">
        <v>467</v>
      </c>
    </row>
    <row r="192" spans="1:2">
      <c r="A192" s="23">
        <v>110100</v>
      </c>
      <c r="B192" t="s">
        <v>468</v>
      </c>
    </row>
    <row r="193" spans="1:2">
      <c r="A193" s="23">
        <v>110200</v>
      </c>
      <c r="B193" t="s">
        <v>469</v>
      </c>
    </row>
    <row r="194" spans="1:2">
      <c r="A194" s="23">
        <v>110300</v>
      </c>
      <c r="B194" t="s">
        <v>470</v>
      </c>
    </row>
    <row r="195" spans="1:2">
      <c r="A195" s="23">
        <v>110400</v>
      </c>
      <c r="B195" t="s">
        <v>471</v>
      </c>
    </row>
    <row r="196" spans="1:2">
      <c r="A196" s="23">
        <v>110500</v>
      </c>
      <c r="B196" t="s">
        <v>472</v>
      </c>
    </row>
    <row r="197" spans="1:2">
      <c r="A197" s="23">
        <v>110600</v>
      </c>
      <c r="B197" t="s">
        <v>473</v>
      </c>
    </row>
    <row r="198" spans="1:2">
      <c r="A198" s="23">
        <v>110700</v>
      </c>
      <c r="B198" t="s">
        <v>474</v>
      </c>
    </row>
    <row r="199" spans="1:2">
      <c r="A199" s="23">
        <v>110800</v>
      </c>
      <c r="B199" t="s">
        <v>475</v>
      </c>
    </row>
    <row r="200" spans="1:2">
      <c r="A200" s="23">
        <v>110900</v>
      </c>
      <c r="B200" t="s">
        <v>476</v>
      </c>
    </row>
    <row r="201" spans="1:2">
      <c r="A201" s="23">
        <v>111000</v>
      </c>
      <c r="B201" t="s">
        <v>477</v>
      </c>
    </row>
    <row r="202" spans="1:2">
      <c r="A202" s="23">
        <v>111100</v>
      </c>
      <c r="B202" t="s">
        <v>478</v>
      </c>
    </row>
    <row r="203" spans="1:2">
      <c r="A203" s="23">
        <v>111200</v>
      </c>
      <c r="B203" t="s">
        <v>479</v>
      </c>
    </row>
    <row r="204" spans="1:2">
      <c r="A204" s="23">
        <v>111600</v>
      </c>
      <c r="B204" t="s">
        <v>480</v>
      </c>
    </row>
    <row r="205" spans="1:2">
      <c r="A205" s="23">
        <v>111700</v>
      </c>
      <c r="B205" t="s">
        <v>481</v>
      </c>
    </row>
    <row r="206" spans="1:2">
      <c r="A206" s="23">
        <v>111710</v>
      </c>
      <c r="B206" t="s">
        <v>482</v>
      </c>
    </row>
    <row r="207" spans="1:2">
      <c r="A207" s="23">
        <v>111720</v>
      </c>
      <c r="B207" t="s">
        <v>483</v>
      </c>
    </row>
    <row r="208" spans="1:2">
      <c r="A208" s="23">
        <v>111730</v>
      </c>
      <c r="B208" t="s">
        <v>484</v>
      </c>
    </row>
    <row r="209" spans="1:2">
      <c r="A209" s="23">
        <v>111900</v>
      </c>
      <c r="B209" t="s">
        <v>485</v>
      </c>
    </row>
    <row r="210" spans="1:2">
      <c r="A210" s="23">
        <v>119900</v>
      </c>
      <c r="B210" t="s">
        <v>486</v>
      </c>
    </row>
    <row r="211" spans="1:2">
      <c r="A211" s="23">
        <v>120000</v>
      </c>
      <c r="B211" t="s">
        <v>487</v>
      </c>
    </row>
    <row r="212" spans="1:2">
      <c r="A212" s="23">
        <v>120100</v>
      </c>
      <c r="B212" t="s">
        <v>488</v>
      </c>
    </row>
    <row r="213" spans="1:2">
      <c r="A213" s="23">
        <v>120200</v>
      </c>
      <c r="B213" t="s">
        <v>489</v>
      </c>
    </row>
    <row r="214" spans="1:2">
      <c r="A214" s="23">
        <v>120500</v>
      </c>
      <c r="B214" t="s">
        <v>490</v>
      </c>
    </row>
    <row r="215" spans="1:2">
      <c r="A215" s="23">
        <v>120510</v>
      </c>
      <c r="B215" t="s">
        <v>491</v>
      </c>
    </row>
    <row r="216" spans="1:2">
      <c r="A216" s="23">
        <v>120600</v>
      </c>
      <c r="B216" t="s">
        <v>492</v>
      </c>
    </row>
    <row r="217" spans="1:2">
      <c r="A217" s="23">
        <v>120800</v>
      </c>
      <c r="B217" t="s">
        <v>493</v>
      </c>
    </row>
    <row r="218" spans="1:2">
      <c r="A218" s="23">
        <v>120810</v>
      </c>
      <c r="B218" t="s">
        <v>494</v>
      </c>
    </row>
    <row r="219" spans="1:2">
      <c r="A219" s="23">
        <v>120820</v>
      </c>
      <c r="B219" t="s">
        <v>495</v>
      </c>
    </row>
    <row r="220" spans="1:2">
      <c r="A220" s="23">
        <v>120830</v>
      </c>
      <c r="B220" t="s">
        <v>496</v>
      </c>
    </row>
    <row r="221" spans="1:2">
      <c r="A221" s="23">
        <v>120900</v>
      </c>
      <c r="B221" t="s">
        <v>497</v>
      </c>
    </row>
    <row r="222" spans="1:2">
      <c r="A222" s="23">
        <v>121000</v>
      </c>
      <c r="B222" t="s">
        <v>498</v>
      </c>
    </row>
    <row r="223" spans="1:2">
      <c r="A223" s="23">
        <v>121100</v>
      </c>
      <c r="B223" t="s">
        <v>499</v>
      </c>
    </row>
    <row r="224" spans="1:2">
      <c r="A224" s="23">
        <v>121200</v>
      </c>
      <c r="B224" t="s">
        <v>500</v>
      </c>
    </row>
    <row r="225" spans="1:2">
      <c r="A225" s="23">
        <v>121300</v>
      </c>
      <c r="B225" t="s">
        <v>501</v>
      </c>
    </row>
    <row r="226" spans="1:2">
      <c r="A226" s="23">
        <v>121400</v>
      </c>
      <c r="B226" t="s">
        <v>502</v>
      </c>
    </row>
    <row r="227" spans="1:2">
      <c r="A227" s="23">
        <v>121500</v>
      </c>
      <c r="B227" t="s">
        <v>503</v>
      </c>
    </row>
    <row r="228" spans="1:2">
      <c r="A228" s="23">
        <v>121700</v>
      </c>
      <c r="B228" t="s">
        <v>504</v>
      </c>
    </row>
    <row r="229" spans="1:2">
      <c r="A229" s="23">
        <v>121800</v>
      </c>
      <c r="B229" t="s">
        <v>505</v>
      </c>
    </row>
    <row r="230" spans="1:2">
      <c r="A230" s="23">
        <v>121900</v>
      </c>
      <c r="B230" t="s">
        <v>506</v>
      </c>
    </row>
    <row r="231" spans="1:2">
      <c r="A231" s="23">
        <v>122000</v>
      </c>
      <c r="B231" t="s">
        <v>507</v>
      </c>
    </row>
    <row r="232" spans="1:2">
      <c r="A232" s="23">
        <v>122100</v>
      </c>
      <c r="B232" t="s">
        <v>508</v>
      </c>
    </row>
    <row r="233" spans="1:2">
      <c r="A233" s="23">
        <v>122200</v>
      </c>
      <c r="B233" t="s">
        <v>509</v>
      </c>
    </row>
    <row r="234" spans="1:2">
      <c r="A234" s="23">
        <v>122300</v>
      </c>
      <c r="B234" t="s">
        <v>510</v>
      </c>
    </row>
    <row r="235" spans="1:2">
      <c r="A235" s="23">
        <v>122310</v>
      </c>
      <c r="B235" t="s">
        <v>511</v>
      </c>
    </row>
    <row r="236" spans="1:2">
      <c r="A236" s="23">
        <v>122400</v>
      </c>
      <c r="B236" t="s">
        <v>512</v>
      </c>
    </row>
    <row r="237" spans="1:2">
      <c r="A237" s="23">
        <v>122500</v>
      </c>
      <c r="B237" t="s">
        <v>513</v>
      </c>
    </row>
    <row r="238" spans="1:2">
      <c r="A238" s="23">
        <v>122600</v>
      </c>
      <c r="B238" t="s">
        <v>514</v>
      </c>
    </row>
    <row r="239" spans="1:2">
      <c r="A239" s="23">
        <v>122700</v>
      </c>
      <c r="B239" t="s">
        <v>515</v>
      </c>
    </row>
    <row r="240" spans="1:2">
      <c r="A240" s="23">
        <v>122800</v>
      </c>
      <c r="B240" t="s">
        <v>516</v>
      </c>
    </row>
    <row r="241" spans="1:2">
      <c r="A241" s="23">
        <v>123000</v>
      </c>
      <c r="B241" t="s">
        <v>517</v>
      </c>
    </row>
    <row r="242" spans="1:2">
      <c r="A242" s="23">
        <v>123010</v>
      </c>
      <c r="B242" t="s">
        <v>518</v>
      </c>
    </row>
    <row r="243" spans="1:2">
      <c r="A243" s="23">
        <v>123020</v>
      </c>
      <c r="B243" t="s">
        <v>519</v>
      </c>
    </row>
    <row r="244" spans="1:2">
      <c r="A244" s="23">
        <v>123030</v>
      </c>
      <c r="B244" t="s">
        <v>520</v>
      </c>
    </row>
    <row r="245" spans="1:2">
      <c r="A245" s="23">
        <v>123080</v>
      </c>
      <c r="B245" t="s">
        <v>521</v>
      </c>
    </row>
    <row r="246" spans="1:2">
      <c r="A246" s="23">
        <v>123900</v>
      </c>
      <c r="B246" t="s">
        <v>522</v>
      </c>
    </row>
    <row r="247" spans="1:2">
      <c r="A247" s="23">
        <v>124000</v>
      </c>
      <c r="B247" t="s">
        <v>523</v>
      </c>
    </row>
    <row r="248" spans="1:2">
      <c r="A248" s="23">
        <v>124010</v>
      </c>
      <c r="B248" t="s">
        <v>524</v>
      </c>
    </row>
    <row r="249" spans="1:2">
      <c r="A249" s="23">
        <v>124020</v>
      </c>
      <c r="B249" t="s">
        <v>525</v>
      </c>
    </row>
    <row r="250" spans="1:2">
      <c r="A250" s="23">
        <v>124030</v>
      </c>
      <c r="B250" t="s">
        <v>526</v>
      </c>
    </row>
    <row r="251" spans="1:2">
      <c r="A251" s="23">
        <v>125000</v>
      </c>
      <c r="B251" t="s">
        <v>527</v>
      </c>
    </row>
    <row r="252" spans="1:2">
      <c r="A252" s="23">
        <v>125100</v>
      </c>
      <c r="B252" t="s">
        <v>528</v>
      </c>
    </row>
    <row r="253" spans="1:2">
      <c r="A253" s="23">
        <v>125500</v>
      </c>
      <c r="B253" t="s">
        <v>529</v>
      </c>
    </row>
    <row r="254" spans="1:2">
      <c r="A254" s="23">
        <v>126000</v>
      </c>
      <c r="B254" t="s">
        <v>530</v>
      </c>
    </row>
    <row r="255" spans="1:2">
      <c r="A255" s="23">
        <v>126100</v>
      </c>
      <c r="B255" t="s">
        <v>531</v>
      </c>
    </row>
    <row r="256" spans="1:2">
      <c r="A256" s="23">
        <v>126200</v>
      </c>
      <c r="B256" t="s">
        <v>532</v>
      </c>
    </row>
    <row r="257" spans="1:2">
      <c r="A257" s="23">
        <v>127000</v>
      </c>
      <c r="B257" t="s">
        <v>277</v>
      </c>
    </row>
    <row r="258" spans="1:2">
      <c r="A258" s="23">
        <v>129900</v>
      </c>
      <c r="B258" t="s">
        <v>533</v>
      </c>
    </row>
    <row r="259" spans="1:2">
      <c r="A259" s="23">
        <v>130000</v>
      </c>
      <c r="B259" t="s">
        <v>534</v>
      </c>
    </row>
    <row r="260" spans="1:2">
      <c r="A260" s="23">
        <v>130100</v>
      </c>
      <c r="B260" t="s">
        <v>535</v>
      </c>
    </row>
    <row r="261" spans="1:2">
      <c r="A261" s="23">
        <v>130110</v>
      </c>
      <c r="B261" t="s">
        <v>536</v>
      </c>
    </row>
    <row r="262" spans="1:2">
      <c r="A262" s="23">
        <v>130200</v>
      </c>
      <c r="B262" t="s">
        <v>537</v>
      </c>
    </row>
    <row r="263" spans="1:2">
      <c r="A263" s="23">
        <v>130300</v>
      </c>
      <c r="B263" t="s">
        <v>538</v>
      </c>
    </row>
    <row r="264" spans="1:2">
      <c r="A264" s="23">
        <v>130310</v>
      </c>
      <c r="B264" t="s">
        <v>15</v>
      </c>
    </row>
    <row r="265" spans="1:2">
      <c r="A265" s="23">
        <v>130320</v>
      </c>
      <c r="B265" t="s">
        <v>539</v>
      </c>
    </row>
    <row r="266" spans="1:2">
      <c r="A266" s="23">
        <v>130330</v>
      </c>
      <c r="B266" t="s">
        <v>540</v>
      </c>
    </row>
    <row r="267" spans="1:2">
      <c r="A267" s="23">
        <v>130500</v>
      </c>
      <c r="B267" t="s">
        <v>541</v>
      </c>
    </row>
    <row r="268" spans="1:2">
      <c r="A268" s="23">
        <v>130520</v>
      </c>
      <c r="B268" t="s">
        <v>542</v>
      </c>
    </row>
    <row r="269" spans="1:2">
      <c r="A269" s="23">
        <v>130540</v>
      </c>
      <c r="B269" t="s">
        <v>543</v>
      </c>
    </row>
    <row r="270" spans="1:2">
      <c r="A270" s="23">
        <v>130550</v>
      </c>
      <c r="B270" t="s">
        <v>544</v>
      </c>
    </row>
    <row r="271" spans="1:2">
      <c r="A271" s="23">
        <v>130560</v>
      </c>
      <c r="B271" t="s">
        <v>545</v>
      </c>
    </row>
    <row r="272" spans="1:2">
      <c r="A272" s="23">
        <v>130570</v>
      </c>
      <c r="B272" t="s">
        <v>546</v>
      </c>
    </row>
    <row r="273" spans="1:2">
      <c r="A273" s="23">
        <v>130580</v>
      </c>
      <c r="B273" t="s">
        <v>547</v>
      </c>
    </row>
    <row r="274" spans="1:2">
      <c r="A274" s="23">
        <v>130590</v>
      </c>
      <c r="B274" t="s">
        <v>548</v>
      </c>
    </row>
    <row r="275" spans="1:2">
      <c r="A275" s="23">
        <v>130600</v>
      </c>
      <c r="B275" t="s">
        <v>549</v>
      </c>
    </row>
    <row r="276" spans="1:2">
      <c r="A276" s="23">
        <v>130620</v>
      </c>
      <c r="B276" t="s">
        <v>550</v>
      </c>
    </row>
    <row r="277" spans="1:2">
      <c r="A277" s="23">
        <v>130630</v>
      </c>
      <c r="B277" t="s">
        <v>551</v>
      </c>
    </row>
    <row r="278" spans="1:2">
      <c r="A278" s="23">
        <v>130660</v>
      </c>
      <c r="B278" t="s">
        <v>552</v>
      </c>
    </row>
    <row r="279" spans="1:2">
      <c r="A279" s="23">
        <v>130700</v>
      </c>
      <c r="B279" t="s">
        <v>553</v>
      </c>
    </row>
    <row r="280" spans="1:2">
      <c r="A280" s="23">
        <v>130710</v>
      </c>
      <c r="B280" t="s">
        <v>554</v>
      </c>
    </row>
    <row r="281" spans="1:2">
      <c r="A281" s="23">
        <v>130720</v>
      </c>
      <c r="B281" t="s">
        <v>555</v>
      </c>
    </row>
    <row r="282" spans="1:2">
      <c r="A282" s="23">
        <v>130730</v>
      </c>
      <c r="B282" t="s">
        <v>556</v>
      </c>
    </row>
    <row r="283" spans="1:2">
      <c r="A283" s="23">
        <v>130800</v>
      </c>
      <c r="B283" t="s">
        <v>557</v>
      </c>
    </row>
    <row r="284" spans="1:2">
      <c r="A284" s="23">
        <v>130900</v>
      </c>
      <c r="B284" t="s">
        <v>558</v>
      </c>
    </row>
    <row r="285" spans="1:2">
      <c r="A285" s="23">
        <v>139900</v>
      </c>
      <c r="B285" t="s">
        <v>559</v>
      </c>
    </row>
    <row r="286" spans="1:2">
      <c r="A286" s="23">
        <v>140000</v>
      </c>
      <c r="B286" t="s">
        <v>560</v>
      </c>
    </row>
    <row r="287" spans="1:2">
      <c r="A287" s="23">
        <v>140100</v>
      </c>
      <c r="B287" t="s">
        <v>561</v>
      </c>
    </row>
    <row r="288" spans="1:2">
      <c r="A288" s="23">
        <v>140200</v>
      </c>
      <c r="B288" t="s">
        <v>18</v>
      </c>
    </row>
    <row r="289" spans="1:2">
      <c r="A289" s="23">
        <v>149900</v>
      </c>
      <c r="B289" t="s">
        <v>562</v>
      </c>
    </row>
    <row r="290" spans="1:2">
      <c r="A290" s="23">
        <v>150000</v>
      </c>
      <c r="B290" t="s">
        <v>563</v>
      </c>
    </row>
    <row r="291" spans="1:2">
      <c r="A291" s="23">
        <v>150100</v>
      </c>
      <c r="B291" t="s">
        <v>27</v>
      </c>
    </row>
    <row r="292" spans="1:2">
      <c r="A292" s="23">
        <v>150110</v>
      </c>
      <c r="B292" t="s">
        <v>564</v>
      </c>
    </row>
    <row r="293" spans="1:2">
      <c r="A293" s="23">
        <v>150200</v>
      </c>
      <c r="B293" t="s">
        <v>276</v>
      </c>
    </row>
    <row r="294" spans="1:2">
      <c r="A294" s="23">
        <v>150300</v>
      </c>
      <c r="B294" t="s">
        <v>565</v>
      </c>
    </row>
    <row r="295" spans="1:2">
      <c r="A295" s="23">
        <v>150400</v>
      </c>
      <c r="B295" t="s">
        <v>566</v>
      </c>
    </row>
    <row r="296" spans="1:2">
      <c r="A296" s="23">
        <v>150600</v>
      </c>
      <c r="B296" t="s">
        <v>567</v>
      </c>
    </row>
    <row r="297" spans="1:2">
      <c r="A297" s="23">
        <v>150700</v>
      </c>
      <c r="B297" t="s">
        <v>568</v>
      </c>
    </row>
    <row r="298" spans="1:2">
      <c r="A298" s="23">
        <v>150900</v>
      </c>
      <c r="B298" t="s">
        <v>26</v>
      </c>
    </row>
    <row r="299" spans="1:2">
      <c r="A299" s="23">
        <v>151000</v>
      </c>
      <c r="B299" t="s">
        <v>569</v>
      </c>
    </row>
    <row r="300" spans="1:2">
      <c r="A300" s="23">
        <v>152000</v>
      </c>
      <c r="B300" t="s">
        <v>28</v>
      </c>
    </row>
    <row r="301" spans="1:2">
      <c r="A301" s="23">
        <v>159900</v>
      </c>
      <c r="B301" t="s">
        <v>570</v>
      </c>
    </row>
    <row r="302" spans="1:2">
      <c r="A302" s="23">
        <v>160000</v>
      </c>
      <c r="B302" t="s">
        <v>571</v>
      </c>
    </row>
    <row r="303" spans="1:2">
      <c r="A303" s="23">
        <v>160100</v>
      </c>
      <c r="B303" t="s">
        <v>572</v>
      </c>
    </row>
    <row r="304" spans="1:2">
      <c r="A304" s="23">
        <v>170000</v>
      </c>
      <c r="B304" t="s">
        <v>37</v>
      </c>
    </row>
    <row r="305" spans="1:2">
      <c r="A305" s="23">
        <v>170100</v>
      </c>
      <c r="B305" t="s">
        <v>573</v>
      </c>
    </row>
    <row r="306" spans="1:2">
      <c r="A306" s="23">
        <v>170200</v>
      </c>
      <c r="B306" t="s">
        <v>574</v>
      </c>
    </row>
    <row r="307" spans="1:2">
      <c r="A307" s="23">
        <v>179900</v>
      </c>
      <c r="B307" t="s">
        <v>575</v>
      </c>
    </row>
    <row r="308" spans="1:2">
      <c r="A308" s="23">
        <v>190000</v>
      </c>
      <c r="B308" t="s">
        <v>576</v>
      </c>
    </row>
    <row r="309" spans="1:2">
      <c r="A309" s="23">
        <v>190100</v>
      </c>
      <c r="B309" t="s">
        <v>577</v>
      </c>
    </row>
    <row r="310" spans="1:2">
      <c r="A310" s="23">
        <v>190200</v>
      </c>
      <c r="B310" t="s">
        <v>578</v>
      </c>
    </row>
    <row r="311" spans="1:2">
      <c r="A311" s="23">
        <v>190500</v>
      </c>
      <c r="B311" t="s">
        <v>579</v>
      </c>
    </row>
    <row r="312" spans="1:2">
      <c r="A312" s="23">
        <v>191100</v>
      </c>
      <c r="B312" t="s">
        <v>33</v>
      </c>
    </row>
    <row r="313" spans="1:2">
      <c r="A313" s="23">
        <v>191400</v>
      </c>
      <c r="B313" t="s">
        <v>36</v>
      </c>
    </row>
    <row r="314" spans="1:2">
      <c r="A314" s="23">
        <v>191900</v>
      </c>
      <c r="B314" t="s">
        <v>39</v>
      </c>
    </row>
    <row r="315" spans="1:2">
      <c r="A315" s="23">
        <v>192000</v>
      </c>
      <c r="B315" t="s">
        <v>580</v>
      </c>
    </row>
    <row r="316" spans="1:2">
      <c r="A316" s="23">
        <v>193000</v>
      </c>
      <c r="B316" t="s">
        <v>581</v>
      </c>
    </row>
    <row r="317" spans="1:2">
      <c r="A317" s="23">
        <v>199900</v>
      </c>
      <c r="B317" t="s">
        <v>582</v>
      </c>
    </row>
    <row r="318" spans="1:2">
      <c r="A318" s="23">
        <v>200000</v>
      </c>
      <c r="B318" t="s">
        <v>46</v>
      </c>
    </row>
    <row r="319" spans="1:2">
      <c r="A319" s="23">
        <v>200100</v>
      </c>
      <c r="B319" t="s">
        <v>583</v>
      </c>
    </row>
    <row r="320" spans="1:2">
      <c r="A320" s="23">
        <v>200300</v>
      </c>
      <c r="B320" t="s">
        <v>584</v>
      </c>
    </row>
    <row r="321" spans="1:2">
      <c r="A321" s="23">
        <v>209900</v>
      </c>
      <c r="B321" t="s">
        <v>585</v>
      </c>
    </row>
    <row r="322" spans="1:2">
      <c r="A322" s="23">
        <v>210000</v>
      </c>
      <c r="B322" t="s">
        <v>586</v>
      </c>
    </row>
    <row r="323" spans="1:2">
      <c r="A323" s="23">
        <v>210200</v>
      </c>
      <c r="B323" t="s">
        <v>587</v>
      </c>
    </row>
    <row r="324" spans="1:2">
      <c r="A324" s="23">
        <v>210210</v>
      </c>
      <c r="B324" t="s">
        <v>588</v>
      </c>
    </row>
    <row r="325" spans="1:2">
      <c r="A325" s="23">
        <v>210400</v>
      </c>
      <c r="B325" t="s">
        <v>589</v>
      </c>
    </row>
    <row r="326" spans="1:2">
      <c r="A326" s="23">
        <v>210440</v>
      </c>
      <c r="B326" t="s">
        <v>590</v>
      </c>
    </row>
    <row r="327" spans="1:2">
      <c r="A327" s="23">
        <v>210450</v>
      </c>
      <c r="B327" t="s">
        <v>591</v>
      </c>
    </row>
    <row r="328" spans="1:2">
      <c r="A328" s="23">
        <v>210500</v>
      </c>
      <c r="B328" t="s">
        <v>592</v>
      </c>
    </row>
    <row r="329" spans="1:2">
      <c r="A329" s="23">
        <v>210510</v>
      </c>
      <c r="B329" t="s">
        <v>593</v>
      </c>
    </row>
    <row r="330" spans="1:2">
      <c r="A330" s="23">
        <v>210520</v>
      </c>
      <c r="B330" t="s">
        <v>594</v>
      </c>
    </row>
    <row r="331" spans="1:2">
      <c r="A331" s="23">
        <v>210530</v>
      </c>
      <c r="B331" t="s">
        <v>595</v>
      </c>
    </row>
    <row r="332" spans="1:2">
      <c r="A332" s="23">
        <v>210540</v>
      </c>
      <c r="B332" t="s">
        <v>596</v>
      </c>
    </row>
    <row r="333" spans="1:2">
      <c r="A333" s="23">
        <v>210550</v>
      </c>
      <c r="B333" t="s">
        <v>597</v>
      </c>
    </row>
    <row r="334" spans="1:2">
      <c r="A334" s="23">
        <v>213300</v>
      </c>
      <c r="B334" t="s">
        <v>598</v>
      </c>
    </row>
    <row r="335" spans="1:2">
      <c r="A335" s="23">
        <v>213310</v>
      </c>
      <c r="B335" t="s">
        <v>599</v>
      </c>
    </row>
    <row r="336" spans="1:2">
      <c r="A336" s="23">
        <v>213350</v>
      </c>
      <c r="B336" t="s">
        <v>600</v>
      </c>
    </row>
    <row r="337" spans="1:2">
      <c r="A337" s="23">
        <v>214000</v>
      </c>
      <c r="B337" t="s">
        <v>601</v>
      </c>
    </row>
    <row r="338" spans="1:2">
      <c r="A338" s="23">
        <v>219900</v>
      </c>
      <c r="B338" t="s">
        <v>602</v>
      </c>
    </row>
    <row r="339" spans="1:2">
      <c r="A339" s="23">
        <v>220000</v>
      </c>
      <c r="B339" t="s">
        <v>603</v>
      </c>
    </row>
    <row r="340" spans="1:2">
      <c r="A340" s="23">
        <v>220100</v>
      </c>
      <c r="B340" t="s">
        <v>604</v>
      </c>
    </row>
    <row r="341" spans="1:2">
      <c r="A341" s="23">
        <v>220110</v>
      </c>
      <c r="B341" t="s">
        <v>605</v>
      </c>
    </row>
    <row r="342" spans="1:2">
      <c r="A342" s="23">
        <v>220120</v>
      </c>
      <c r="B342" t="s">
        <v>606</v>
      </c>
    </row>
    <row r="343" spans="1:2">
      <c r="A343" s="23">
        <v>220200</v>
      </c>
      <c r="B343" t="s">
        <v>40</v>
      </c>
    </row>
    <row r="344" spans="1:2">
      <c r="A344" s="23">
        <v>220220</v>
      </c>
      <c r="B344" t="s">
        <v>607</v>
      </c>
    </row>
    <row r="345" spans="1:2">
      <c r="A345" s="23">
        <v>220300</v>
      </c>
      <c r="B345" t="s">
        <v>608</v>
      </c>
    </row>
    <row r="346" spans="1:2">
      <c r="A346" s="23">
        <v>220400</v>
      </c>
      <c r="B346" t="s">
        <v>42</v>
      </c>
    </row>
    <row r="347" spans="1:2">
      <c r="A347" s="23">
        <v>220500</v>
      </c>
      <c r="B347" t="s">
        <v>44</v>
      </c>
    </row>
    <row r="348" spans="1:2">
      <c r="A348" s="23">
        <v>220600</v>
      </c>
      <c r="B348" t="s">
        <v>41</v>
      </c>
    </row>
    <row r="349" spans="1:2">
      <c r="A349" s="23">
        <v>220610</v>
      </c>
      <c r="B349" t="s">
        <v>609</v>
      </c>
    </row>
    <row r="350" spans="1:2">
      <c r="A350" s="23">
        <v>220700</v>
      </c>
      <c r="B350" t="s">
        <v>45</v>
      </c>
    </row>
    <row r="351" spans="1:2">
      <c r="A351" s="23">
        <v>220710</v>
      </c>
      <c r="B351" t="s">
        <v>610</v>
      </c>
    </row>
    <row r="352" spans="1:2">
      <c r="A352" s="23">
        <v>220800</v>
      </c>
      <c r="B352" t="s">
        <v>47</v>
      </c>
    </row>
    <row r="353" spans="1:2">
      <c r="A353" s="23">
        <v>221000</v>
      </c>
      <c r="B353" t="s">
        <v>611</v>
      </c>
    </row>
    <row r="354" spans="1:2">
      <c r="A354" s="23">
        <v>221010</v>
      </c>
      <c r="B354" t="s">
        <v>612</v>
      </c>
    </row>
    <row r="355" spans="1:2">
      <c r="A355" s="23">
        <v>229900</v>
      </c>
      <c r="B355" t="s">
        <v>613</v>
      </c>
    </row>
    <row r="356" spans="1:2">
      <c r="A356" s="23">
        <v>490000</v>
      </c>
      <c r="B356" t="s">
        <v>614</v>
      </c>
    </row>
    <row r="357" spans="1:2">
      <c r="A357" s="23">
        <v>490100</v>
      </c>
      <c r="B357" t="s">
        <v>615</v>
      </c>
    </row>
    <row r="358" spans="1:2">
      <c r="A358" s="23">
        <v>490110</v>
      </c>
      <c r="B358" t="s">
        <v>616</v>
      </c>
    </row>
    <row r="359" spans="1:2">
      <c r="A359" s="23">
        <v>490120</v>
      </c>
      <c r="B359" t="s">
        <v>617</v>
      </c>
    </row>
    <row r="360" spans="1:2">
      <c r="A360" s="23">
        <v>490200</v>
      </c>
      <c r="B360" t="s">
        <v>618</v>
      </c>
    </row>
    <row r="361" spans="1:2">
      <c r="A361" s="23">
        <v>490300</v>
      </c>
      <c r="B361" t="s">
        <v>43</v>
      </c>
    </row>
    <row r="362" spans="1:2">
      <c r="A362" s="23">
        <v>490310</v>
      </c>
      <c r="B362" t="s">
        <v>619</v>
      </c>
    </row>
    <row r="363" spans="1:2">
      <c r="A363" s="23">
        <v>490330</v>
      </c>
      <c r="B363" t="s">
        <v>620</v>
      </c>
    </row>
    <row r="364" spans="1:2">
      <c r="A364" s="23">
        <v>493000</v>
      </c>
      <c r="B364" t="s">
        <v>621</v>
      </c>
    </row>
    <row r="365" spans="1:2">
      <c r="A365" s="23">
        <v>493009</v>
      </c>
      <c r="B365" t="s">
        <v>622</v>
      </c>
    </row>
    <row r="366" spans="1:2">
      <c r="A366" s="23">
        <v>493010</v>
      </c>
      <c r="B366" t="s">
        <v>623</v>
      </c>
    </row>
    <row r="367" spans="1:2">
      <c r="A367" s="23">
        <v>493011</v>
      </c>
      <c r="B367" t="s">
        <v>624</v>
      </c>
    </row>
    <row r="368" spans="1:2">
      <c r="A368" s="23">
        <v>493012</v>
      </c>
      <c r="B368" t="s">
        <v>625</v>
      </c>
    </row>
    <row r="369" spans="1:2">
      <c r="A369" s="23">
        <v>493013</v>
      </c>
      <c r="B369" t="s">
        <v>626</v>
      </c>
    </row>
    <row r="370" spans="1:2">
      <c r="A370" s="23">
        <v>493014</v>
      </c>
      <c r="B370" t="s">
        <v>627</v>
      </c>
    </row>
    <row r="371" spans="1:2">
      <c r="A371" s="23">
        <v>493030</v>
      </c>
      <c r="B371" t="s">
        <v>628</v>
      </c>
    </row>
    <row r="372" spans="1:2">
      <c r="A372" s="23">
        <v>493031</v>
      </c>
      <c r="B372" t="s">
        <v>629</v>
      </c>
    </row>
    <row r="373" spans="1:2">
      <c r="A373" s="23">
        <v>493032</v>
      </c>
      <c r="B373" t="s">
        <v>630</v>
      </c>
    </row>
    <row r="374" spans="1:2">
      <c r="A374" s="23">
        <v>493033</v>
      </c>
      <c r="B374" t="s">
        <v>631</v>
      </c>
    </row>
    <row r="375" spans="1:2">
      <c r="A375" s="23">
        <v>493060</v>
      </c>
      <c r="B375" t="s">
        <v>632</v>
      </c>
    </row>
    <row r="376" spans="1:2">
      <c r="A376" s="23">
        <v>493062</v>
      </c>
      <c r="B376" t="s">
        <v>633</v>
      </c>
    </row>
    <row r="377" spans="1:2">
      <c r="A377" s="23">
        <v>493071</v>
      </c>
      <c r="B377" t="s">
        <v>634</v>
      </c>
    </row>
    <row r="378" spans="1:2">
      <c r="A378" s="23">
        <v>493072</v>
      </c>
      <c r="B378" t="s">
        <v>635</v>
      </c>
    </row>
    <row r="379" spans="1:2">
      <c r="A379" s="23">
        <v>493084</v>
      </c>
      <c r="B379" t="s">
        <v>636</v>
      </c>
    </row>
    <row r="380" spans="1:2">
      <c r="A380" s="23">
        <v>493085</v>
      </c>
      <c r="B380" t="s">
        <v>637</v>
      </c>
    </row>
    <row r="381" spans="1:2">
      <c r="A381" s="23">
        <v>493086</v>
      </c>
      <c r="B381" t="s">
        <v>638</v>
      </c>
    </row>
    <row r="382" spans="1:2">
      <c r="A382" s="23">
        <v>493087</v>
      </c>
      <c r="B382" t="s">
        <v>639</v>
      </c>
    </row>
    <row r="383" spans="1:2">
      <c r="A383" s="23">
        <v>493090</v>
      </c>
      <c r="B383" t="s">
        <v>640</v>
      </c>
    </row>
    <row r="384" spans="1:2">
      <c r="A384" s="23">
        <v>493100</v>
      </c>
      <c r="B384" t="s">
        <v>641</v>
      </c>
    </row>
    <row r="385" spans="1:2">
      <c r="A385" s="23">
        <v>493200</v>
      </c>
      <c r="B385" t="s">
        <v>642</v>
      </c>
    </row>
    <row r="386" spans="1:2">
      <c r="A386" s="23">
        <v>499900</v>
      </c>
      <c r="B386" t="s">
        <v>643</v>
      </c>
    </row>
    <row r="387" spans="1:2">
      <c r="A387" s="23">
        <v>590000</v>
      </c>
      <c r="B387" t="s">
        <v>644</v>
      </c>
    </row>
    <row r="388" spans="1:2">
      <c r="A388" s="23">
        <v>601000</v>
      </c>
      <c r="B388" t="s">
        <v>645</v>
      </c>
    </row>
    <row r="389" spans="1:2">
      <c r="A389" s="23">
        <v>602000</v>
      </c>
      <c r="B389" t="s">
        <v>646</v>
      </c>
    </row>
    <row r="390" spans="1:2">
      <c r="A390" s="23">
        <v>603000</v>
      </c>
      <c r="B390" t="s">
        <v>647</v>
      </c>
    </row>
    <row r="391" spans="1:2">
      <c r="A391" s="23">
        <v>609000</v>
      </c>
      <c r="B391" t="s">
        <v>648</v>
      </c>
    </row>
    <row r="392" spans="1:2">
      <c r="A392" s="23">
        <v>611000</v>
      </c>
      <c r="B392" t="s">
        <v>649</v>
      </c>
    </row>
    <row r="393" spans="1:2">
      <c r="A393" s="23">
        <v>612000</v>
      </c>
      <c r="B393" t="s">
        <v>9</v>
      </c>
    </row>
    <row r="394" spans="1:2">
      <c r="A394" s="23">
        <v>613000</v>
      </c>
      <c r="B394" t="s">
        <v>650</v>
      </c>
    </row>
    <row r="395" spans="1:2">
      <c r="A395" s="23">
        <v>615000</v>
      </c>
      <c r="B395" t="s">
        <v>651</v>
      </c>
    </row>
    <row r="396" spans="1:2">
      <c r="A396" s="23">
        <v>619000</v>
      </c>
      <c r="B396" t="s">
        <v>652</v>
      </c>
    </row>
    <row r="397" spans="1:2">
      <c r="A397" s="23">
        <v>620000</v>
      </c>
      <c r="B397" t="s">
        <v>129</v>
      </c>
    </row>
    <row r="398" spans="1:2">
      <c r="A398" s="23">
        <v>631000</v>
      </c>
      <c r="B398" t="s">
        <v>653</v>
      </c>
    </row>
    <row r="399" spans="1:2">
      <c r="A399" s="23">
        <v>632000</v>
      </c>
      <c r="B399" t="s">
        <v>654</v>
      </c>
    </row>
    <row r="400" spans="1:2">
      <c r="A400" s="23">
        <v>633000</v>
      </c>
      <c r="B400" t="s">
        <v>655</v>
      </c>
    </row>
    <row r="401" spans="1:2">
      <c r="A401" s="23">
        <v>634000</v>
      </c>
      <c r="B401" t="s">
        <v>656</v>
      </c>
    </row>
    <row r="402" spans="1:2">
      <c r="A402" s="23">
        <v>639000</v>
      </c>
      <c r="B402" t="s">
        <v>657</v>
      </c>
    </row>
    <row r="403" spans="1:2">
      <c r="A403" s="23">
        <v>641000</v>
      </c>
      <c r="B403" t="s">
        <v>658</v>
      </c>
    </row>
    <row r="404" spans="1:2">
      <c r="A404" s="23">
        <v>642000</v>
      </c>
      <c r="B404" t="s">
        <v>659</v>
      </c>
    </row>
    <row r="405" spans="1:2">
      <c r="A405" s="23">
        <v>643000</v>
      </c>
      <c r="B405" t="s">
        <v>660</v>
      </c>
    </row>
    <row r="406" spans="1:2">
      <c r="A406" s="23">
        <v>644000</v>
      </c>
      <c r="B406" t="s">
        <v>104</v>
      </c>
    </row>
    <row r="407" spans="1:2">
      <c r="A407" s="23">
        <v>645000</v>
      </c>
      <c r="B407" t="s">
        <v>661</v>
      </c>
    </row>
    <row r="408" spans="1:2">
      <c r="A408" s="23">
        <v>646000</v>
      </c>
      <c r="B408" t="s">
        <v>662</v>
      </c>
    </row>
    <row r="409" spans="1:2">
      <c r="A409" s="23">
        <v>647000</v>
      </c>
      <c r="B409" t="s">
        <v>663</v>
      </c>
    </row>
    <row r="410" spans="1:2">
      <c r="A410" s="23">
        <v>648000</v>
      </c>
      <c r="B410" t="s">
        <v>664</v>
      </c>
    </row>
    <row r="411" spans="1:2">
      <c r="A411" s="23">
        <v>649000</v>
      </c>
      <c r="B411" t="s">
        <v>665</v>
      </c>
    </row>
    <row r="412" spans="1:2">
      <c r="A412" s="23">
        <v>651000</v>
      </c>
      <c r="B412" t="s">
        <v>666</v>
      </c>
    </row>
    <row r="413" spans="1:2">
      <c r="A413" s="23">
        <v>653000</v>
      </c>
      <c r="B413" t="s">
        <v>667</v>
      </c>
    </row>
    <row r="414" spans="1:2">
      <c r="A414" s="23">
        <v>655000</v>
      </c>
      <c r="B414" t="s">
        <v>668</v>
      </c>
    </row>
    <row r="415" spans="1:2">
      <c r="A415" s="23">
        <v>657000</v>
      </c>
      <c r="B415" t="s">
        <v>669</v>
      </c>
    </row>
    <row r="416" spans="1:2">
      <c r="A416" s="23">
        <v>659000</v>
      </c>
      <c r="B416" t="s">
        <v>670</v>
      </c>
    </row>
    <row r="417" spans="1:2">
      <c r="A417" s="23">
        <v>660000</v>
      </c>
      <c r="B417" t="s">
        <v>671</v>
      </c>
    </row>
    <row r="418" spans="1:2">
      <c r="A418" s="23">
        <v>671000</v>
      </c>
      <c r="B418" t="s">
        <v>672</v>
      </c>
    </row>
    <row r="419" spans="1:2">
      <c r="A419" s="23">
        <v>672000</v>
      </c>
      <c r="B419" t="s">
        <v>673</v>
      </c>
    </row>
    <row r="420" spans="1:2">
      <c r="A420" s="23">
        <v>673000</v>
      </c>
      <c r="B420" t="s">
        <v>674</v>
      </c>
    </row>
    <row r="421" spans="1:2">
      <c r="A421" s="23">
        <v>674000</v>
      </c>
      <c r="B421" t="s">
        <v>675</v>
      </c>
    </row>
    <row r="422" spans="1:2">
      <c r="A422" s="23">
        <v>675000</v>
      </c>
      <c r="B422" t="s">
        <v>676</v>
      </c>
    </row>
    <row r="423" spans="1:2">
      <c r="A423" s="23">
        <v>676000</v>
      </c>
      <c r="B423" t="s">
        <v>677</v>
      </c>
    </row>
    <row r="424" spans="1:2">
      <c r="A424" s="23">
        <v>677000</v>
      </c>
      <c r="B424" t="s">
        <v>678</v>
      </c>
    </row>
    <row r="425" spans="1:2">
      <c r="A425" s="23">
        <v>678000</v>
      </c>
      <c r="B425" t="s">
        <v>679</v>
      </c>
    </row>
    <row r="426" spans="1:2">
      <c r="A426" s="23">
        <v>679000</v>
      </c>
      <c r="B426" t="s">
        <v>680</v>
      </c>
    </row>
    <row r="427" spans="1:2">
      <c r="A427" s="23">
        <v>682000</v>
      </c>
      <c r="B427" t="s">
        <v>681</v>
      </c>
    </row>
    <row r="428" spans="1:2">
      <c r="A428" s="23">
        <v>683000</v>
      </c>
      <c r="B428" t="s">
        <v>682</v>
      </c>
    </row>
    <row r="429" spans="1:2">
      <c r="A429" s="23">
        <v>684000</v>
      </c>
      <c r="B429" t="s">
        <v>683</v>
      </c>
    </row>
    <row r="430" spans="1:2">
      <c r="A430" s="23">
        <v>688000</v>
      </c>
      <c r="B430" t="s">
        <v>684</v>
      </c>
    </row>
    <row r="431" spans="1:2">
      <c r="A431" s="23">
        <v>689000</v>
      </c>
      <c r="B431" t="s">
        <v>685</v>
      </c>
    </row>
    <row r="432" spans="1:2">
      <c r="A432" s="23">
        <v>692000</v>
      </c>
      <c r="B432" t="s">
        <v>686</v>
      </c>
    </row>
    <row r="433" spans="1:2">
      <c r="A433" s="23">
        <v>695000</v>
      </c>
      <c r="B433" t="s">
        <v>687</v>
      </c>
    </row>
    <row r="434" spans="1:2">
      <c r="A434" s="23">
        <v>696000</v>
      </c>
      <c r="B434" t="s">
        <v>688</v>
      </c>
    </row>
    <row r="435" spans="1:2">
      <c r="A435" s="23">
        <v>700000</v>
      </c>
      <c r="B435" t="s">
        <v>689</v>
      </c>
    </row>
    <row r="436" spans="1:2">
      <c r="A436" s="23">
        <v>701000</v>
      </c>
      <c r="B436" t="s">
        <v>11</v>
      </c>
    </row>
    <row r="437" spans="1:2">
      <c r="A437" s="23">
        <v>709000</v>
      </c>
      <c r="B437" t="s">
        <v>690</v>
      </c>
    </row>
    <row r="438" spans="1:2">
      <c r="A438" s="23">
        <v>710000</v>
      </c>
      <c r="B438" t="s">
        <v>691</v>
      </c>
    </row>
    <row r="439" spans="1:2">
      <c r="A439" s="23">
        <v>721000</v>
      </c>
      <c r="B439" t="s">
        <v>692</v>
      </c>
    </row>
    <row r="440" spans="1:2">
      <c r="A440" s="23">
        <v>722000</v>
      </c>
      <c r="B440" t="s">
        <v>693</v>
      </c>
    </row>
    <row r="441" spans="1:2">
      <c r="A441" s="23">
        <v>729000</v>
      </c>
      <c r="B441" t="s">
        <v>694</v>
      </c>
    </row>
    <row r="442" spans="1:2">
      <c r="A442" s="23">
        <v>731000</v>
      </c>
      <c r="B442" t="s">
        <v>695</v>
      </c>
    </row>
    <row r="443" spans="1:2">
      <c r="A443" s="23">
        <v>732000</v>
      </c>
      <c r="B443" t="s">
        <v>696</v>
      </c>
    </row>
    <row r="444" spans="1:2">
      <c r="A444" s="23">
        <v>739000</v>
      </c>
      <c r="B444" t="s">
        <v>697</v>
      </c>
    </row>
    <row r="445" spans="1:2">
      <c r="A445" s="23">
        <v>790000</v>
      </c>
      <c r="B445" t="s">
        <v>698</v>
      </c>
    </row>
    <row r="446" spans="1:2">
      <c r="A446" s="2" t="s">
        <v>699</v>
      </c>
      <c r="B446" t="s">
        <v>700</v>
      </c>
    </row>
    <row r="447" spans="1:2">
      <c r="A447" s="2" t="s">
        <v>701</v>
      </c>
      <c r="B447" t="s">
        <v>702</v>
      </c>
    </row>
    <row r="448" spans="1:2">
      <c r="A448" s="2" t="s">
        <v>703</v>
      </c>
      <c r="B448" t="s">
        <v>704</v>
      </c>
    </row>
    <row r="449" spans="1:2">
      <c r="A449" s="2" t="s">
        <v>705</v>
      </c>
      <c r="B449" t="s">
        <v>706</v>
      </c>
    </row>
    <row r="450" spans="1:2">
      <c r="A450" s="2" t="s">
        <v>707</v>
      </c>
      <c r="B450" t="s">
        <v>708</v>
      </c>
    </row>
    <row r="451" spans="1:2">
      <c r="A451" s="2" t="s">
        <v>709</v>
      </c>
      <c r="B451" t="s">
        <v>710</v>
      </c>
    </row>
    <row r="452" spans="1:2">
      <c r="A452" s="2" t="s">
        <v>711</v>
      </c>
      <c r="B452" t="s">
        <v>712</v>
      </c>
    </row>
    <row r="453" spans="1:2">
      <c r="A453" s="2" t="s">
        <v>713</v>
      </c>
      <c r="B453" t="s">
        <v>714</v>
      </c>
    </row>
    <row r="454" spans="1:2">
      <c r="A454" s="2" t="s">
        <v>715</v>
      </c>
      <c r="B454" t="s">
        <v>716</v>
      </c>
    </row>
    <row r="455" spans="1:2">
      <c r="A455" s="2" t="s">
        <v>717</v>
      </c>
      <c r="B455" t="s">
        <v>718</v>
      </c>
    </row>
    <row r="456" spans="1:2">
      <c r="A456" s="2" t="s">
        <v>719</v>
      </c>
      <c r="B456" t="s">
        <v>720</v>
      </c>
    </row>
    <row r="457" spans="1:2">
      <c r="A457" s="2" t="s">
        <v>721</v>
      </c>
      <c r="B457" t="s">
        <v>722</v>
      </c>
    </row>
    <row r="458" spans="1:2">
      <c r="A458" s="2">
        <v>83</v>
      </c>
      <c r="B458" t="s">
        <v>723</v>
      </c>
    </row>
    <row r="459" spans="1:2">
      <c r="A459" s="2" t="s">
        <v>724</v>
      </c>
      <c r="B459" t="s">
        <v>725</v>
      </c>
    </row>
    <row r="460" spans="1:2">
      <c r="A460" s="2" t="s">
        <v>726</v>
      </c>
      <c r="B460" t="s">
        <v>727</v>
      </c>
    </row>
    <row r="461" spans="1:2">
      <c r="A461" s="2" t="s">
        <v>728</v>
      </c>
      <c r="B461" t="s">
        <v>729</v>
      </c>
    </row>
    <row r="462" spans="1:2">
      <c r="A462" s="2" t="s">
        <v>730</v>
      </c>
      <c r="B462" t="s">
        <v>731</v>
      </c>
    </row>
    <row r="463" spans="1:2">
      <c r="A463" s="2">
        <v>84</v>
      </c>
      <c r="B463" t="s">
        <v>732</v>
      </c>
    </row>
    <row r="464" spans="1:2">
      <c r="A464" s="2" t="s">
        <v>733</v>
      </c>
      <c r="B464" t="s">
        <v>734</v>
      </c>
    </row>
    <row r="465" spans="1:2">
      <c r="A465" s="2" t="s">
        <v>735</v>
      </c>
      <c r="B465" t="s">
        <v>736</v>
      </c>
    </row>
    <row r="466" spans="1:2">
      <c r="A466" s="2" t="s">
        <v>737</v>
      </c>
      <c r="B466" t="s">
        <v>738</v>
      </c>
    </row>
    <row r="467" spans="1:2">
      <c r="A467" s="2" t="s">
        <v>739</v>
      </c>
      <c r="B467" t="s">
        <v>740</v>
      </c>
    </row>
    <row r="468" spans="1:2">
      <c r="A468" s="2" t="s">
        <v>741</v>
      </c>
      <c r="B468" t="s">
        <v>742</v>
      </c>
    </row>
    <row r="469" spans="1:2">
      <c r="A469" s="2" t="s">
        <v>743</v>
      </c>
      <c r="B469" t="s">
        <v>744</v>
      </c>
    </row>
    <row r="470" spans="1:2">
      <c r="A470" s="2" t="s">
        <v>745</v>
      </c>
      <c r="B470" t="s">
        <v>746</v>
      </c>
    </row>
    <row r="471" spans="1:2">
      <c r="A471" s="2" t="s">
        <v>747</v>
      </c>
      <c r="B471" t="s">
        <v>748</v>
      </c>
    </row>
    <row r="472" spans="1:2">
      <c r="A472" s="2">
        <v>975200</v>
      </c>
      <c r="B472" t="s">
        <v>749</v>
      </c>
    </row>
  </sheetData>
  <sheetProtection algorithmName="SHA-512" hashValue="wUag1VUIyTnyOc9o8FiffDmMQ2bcPLKtTYoZTtS9YV+oHvVwqz7gyiLoXTXv6Re/3eAto52yTPoccNfY6qxzCA==" saltValue="ef6YL5SBcYrf+xndAN+hww==" spinCount="100000" sheet="1" objects="1" scenario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61"/>
  <sheetViews>
    <sheetView workbookViewId="0"/>
  </sheetViews>
  <sheetFormatPr baseColWidth="10" defaultColWidth="8.83203125" defaultRowHeight="15"/>
  <cols>
    <col min="2" max="2" width="40" bestFit="1" customWidth="1"/>
    <col min="3" max="3" width="108.6640625" style="7" customWidth="1"/>
  </cols>
  <sheetData>
    <row r="1" spans="1:4">
      <c r="A1" s="1" t="s">
        <v>0</v>
      </c>
      <c r="B1" s="1" t="s">
        <v>1</v>
      </c>
      <c r="C1" s="8"/>
      <c r="D1" s="1"/>
    </row>
    <row r="2" spans="1:4">
      <c r="A2" s="1">
        <v>0</v>
      </c>
      <c r="B2" s="1" t="s">
        <v>267</v>
      </c>
      <c r="C2" s="8"/>
      <c r="D2" s="1"/>
    </row>
    <row r="3" spans="1:4">
      <c r="A3" s="22">
        <v>110010</v>
      </c>
      <c r="B3" t="s">
        <v>154</v>
      </c>
      <c r="D3" t="s">
        <v>2</v>
      </c>
    </row>
    <row r="4" spans="1:4">
      <c r="A4" s="22">
        <v>110011</v>
      </c>
      <c r="B4" t="s">
        <v>155</v>
      </c>
      <c r="D4" t="s">
        <v>2</v>
      </c>
    </row>
    <row r="5" spans="1:4">
      <c r="A5" s="22">
        <v>110015</v>
      </c>
      <c r="B5" t="s">
        <v>60</v>
      </c>
      <c r="D5" t="s">
        <v>2</v>
      </c>
    </row>
    <row r="6" spans="1:4">
      <c r="A6" s="22">
        <v>110080</v>
      </c>
      <c r="B6" t="s">
        <v>156</v>
      </c>
      <c r="D6" t="s">
        <v>2</v>
      </c>
    </row>
    <row r="7" spans="1:4">
      <c r="A7" s="22">
        <v>110081</v>
      </c>
      <c r="B7" t="s">
        <v>157</v>
      </c>
      <c r="D7" t="s">
        <v>2</v>
      </c>
    </row>
    <row r="8" spans="1:4">
      <c r="A8" s="22">
        <v>110082</v>
      </c>
      <c r="B8" t="s">
        <v>158</v>
      </c>
      <c r="D8" t="s">
        <v>2</v>
      </c>
    </row>
    <row r="9" spans="1:4">
      <c r="A9" s="22">
        <v>120010</v>
      </c>
      <c r="B9" t="s">
        <v>159</v>
      </c>
      <c r="D9" t="s">
        <v>2</v>
      </c>
    </row>
    <row r="10" spans="1:4">
      <c r="A10" s="22">
        <v>120021</v>
      </c>
      <c r="B10" t="s">
        <v>160</v>
      </c>
      <c r="D10" t="s">
        <v>2</v>
      </c>
    </row>
    <row r="11" spans="1:4">
      <c r="A11" s="22">
        <v>120022</v>
      </c>
      <c r="B11" t="s">
        <v>161</v>
      </c>
      <c r="D11" t="s">
        <v>2</v>
      </c>
    </row>
    <row r="12" spans="1:4">
      <c r="A12" s="22">
        <v>120024</v>
      </c>
      <c r="B12" t="s">
        <v>162</v>
      </c>
      <c r="D12" t="s">
        <v>2</v>
      </c>
    </row>
    <row r="13" spans="1:4">
      <c r="A13" s="22">
        <v>120025</v>
      </c>
      <c r="B13" t="s">
        <v>163</v>
      </c>
      <c r="D13" t="s">
        <v>2</v>
      </c>
    </row>
    <row r="14" spans="1:4">
      <c r="A14" s="22">
        <v>120026</v>
      </c>
      <c r="B14" t="s">
        <v>164</v>
      </c>
      <c r="D14" t="s">
        <v>2</v>
      </c>
    </row>
    <row r="15" spans="1:4">
      <c r="A15" s="22">
        <v>120027</v>
      </c>
      <c r="B15" t="s">
        <v>165</v>
      </c>
      <c r="D15" t="s">
        <v>2</v>
      </c>
    </row>
    <row r="16" spans="1:4">
      <c r="A16" s="22">
        <v>120029</v>
      </c>
      <c r="B16" t="s">
        <v>166</v>
      </c>
      <c r="D16" t="s">
        <v>2</v>
      </c>
    </row>
    <row r="17" spans="1:4">
      <c r="A17" s="22">
        <v>120030</v>
      </c>
      <c r="B17" t="s">
        <v>167</v>
      </c>
      <c r="D17" t="s">
        <v>2</v>
      </c>
    </row>
    <row r="18" spans="1:4">
      <c r="A18" s="22">
        <v>120032</v>
      </c>
      <c r="B18" t="s">
        <v>168</v>
      </c>
      <c r="D18" t="s">
        <v>2</v>
      </c>
    </row>
    <row r="19" spans="1:4">
      <c r="A19" s="22">
        <v>120035</v>
      </c>
      <c r="B19" t="s">
        <v>169</v>
      </c>
      <c r="D19" t="s">
        <v>2</v>
      </c>
    </row>
    <row r="20" spans="1:4">
      <c r="A20" s="22">
        <v>120080</v>
      </c>
      <c r="B20" t="s">
        <v>170</v>
      </c>
      <c r="D20" t="s">
        <v>2</v>
      </c>
    </row>
    <row r="21" spans="1:4">
      <c r="A21" s="22">
        <v>120081</v>
      </c>
      <c r="B21" t="s">
        <v>171</v>
      </c>
      <c r="D21" t="s">
        <v>2</v>
      </c>
    </row>
    <row r="22" spans="1:4">
      <c r="A22" s="22">
        <v>120082</v>
      </c>
      <c r="B22" t="s">
        <v>172</v>
      </c>
      <c r="D22" t="s">
        <v>2</v>
      </c>
    </row>
    <row r="23" spans="1:4">
      <c r="A23" s="22">
        <v>130010</v>
      </c>
      <c r="B23" t="s">
        <v>173</v>
      </c>
      <c r="D23" t="s">
        <v>2</v>
      </c>
    </row>
    <row r="24" spans="1:4">
      <c r="A24" s="22">
        <v>130015</v>
      </c>
      <c r="B24" t="s">
        <v>174</v>
      </c>
      <c r="D24" t="s">
        <v>2</v>
      </c>
    </row>
    <row r="25" spans="1:4">
      <c r="A25" s="22">
        <v>130016</v>
      </c>
      <c r="B25" t="s">
        <v>175</v>
      </c>
      <c r="D25" t="s">
        <v>2</v>
      </c>
    </row>
    <row r="26" spans="1:4">
      <c r="A26" s="22">
        <v>130080</v>
      </c>
      <c r="B26" t="s">
        <v>176</v>
      </c>
      <c r="D26" t="s">
        <v>2</v>
      </c>
    </row>
    <row r="27" spans="1:4">
      <c r="A27" s="22">
        <v>130081</v>
      </c>
      <c r="B27" t="s">
        <v>177</v>
      </c>
      <c r="D27" t="s">
        <v>2</v>
      </c>
    </row>
    <row r="28" spans="1:4">
      <c r="A28" s="22">
        <v>140010</v>
      </c>
      <c r="B28" t="s">
        <v>178</v>
      </c>
      <c r="D28" t="s">
        <v>2</v>
      </c>
    </row>
    <row r="29" spans="1:4">
      <c r="A29" s="22">
        <v>140015</v>
      </c>
      <c r="B29" t="s">
        <v>179</v>
      </c>
      <c r="D29" t="s">
        <v>2</v>
      </c>
    </row>
    <row r="30" spans="1:4">
      <c r="A30" s="22">
        <v>140016</v>
      </c>
      <c r="B30" t="s">
        <v>180</v>
      </c>
      <c r="D30" t="s">
        <v>2</v>
      </c>
    </row>
    <row r="31" spans="1:4">
      <c r="A31" s="22">
        <v>140030</v>
      </c>
      <c r="B31" t="s">
        <v>181</v>
      </c>
      <c r="D31" t="s">
        <v>2</v>
      </c>
    </row>
    <row r="32" spans="1:4">
      <c r="A32" s="22">
        <v>140035</v>
      </c>
      <c r="B32" t="s">
        <v>182</v>
      </c>
      <c r="D32" t="s">
        <v>2</v>
      </c>
    </row>
    <row r="33" spans="1:4">
      <c r="A33" s="22">
        <v>140081</v>
      </c>
      <c r="B33" t="s">
        <v>183</v>
      </c>
      <c r="D33" t="s">
        <v>2</v>
      </c>
    </row>
    <row r="34" spans="1:4">
      <c r="A34" s="22">
        <v>210010</v>
      </c>
      <c r="B34" t="s">
        <v>184</v>
      </c>
      <c r="D34" t="s">
        <v>2</v>
      </c>
    </row>
    <row r="35" spans="1:4">
      <c r="A35" s="22">
        <v>210020</v>
      </c>
      <c r="B35" t="s">
        <v>185</v>
      </c>
      <c r="D35" t="s">
        <v>2</v>
      </c>
    </row>
    <row r="36" spans="1:4">
      <c r="A36" s="22">
        <v>210030</v>
      </c>
      <c r="B36" t="s">
        <v>186</v>
      </c>
      <c r="D36" t="s">
        <v>2</v>
      </c>
    </row>
    <row r="37" spans="1:4">
      <c r="A37" s="22">
        <v>210050</v>
      </c>
      <c r="B37" t="s">
        <v>187</v>
      </c>
      <c r="D37" t="s">
        <v>2</v>
      </c>
    </row>
    <row r="38" spans="1:4">
      <c r="A38" s="22">
        <v>210060</v>
      </c>
      <c r="B38" t="s">
        <v>188</v>
      </c>
      <c r="D38" t="s">
        <v>2</v>
      </c>
    </row>
    <row r="39" spans="1:4">
      <c r="A39" s="22">
        <v>220000</v>
      </c>
      <c r="B39" t="s">
        <v>189</v>
      </c>
      <c r="D39" t="s">
        <v>2</v>
      </c>
    </row>
    <row r="40" spans="1:4">
      <c r="A40" s="22">
        <v>230010</v>
      </c>
      <c r="B40" t="s">
        <v>190</v>
      </c>
      <c r="D40" t="s">
        <v>2</v>
      </c>
    </row>
    <row r="41" spans="1:4">
      <c r="A41" s="22">
        <v>230011</v>
      </c>
      <c r="B41" t="s">
        <v>61</v>
      </c>
      <c r="D41" t="s">
        <v>2</v>
      </c>
    </row>
    <row r="42" spans="1:4">
      <c r="A42" s="22">
        <v>230016</v>
      </c>
      <c r="B42" t="s">
        <v>191</v>
      </c>
      <c r="D42" t="s">
        <v>2</v>
      </c>
    </row>
    <row r="43" spans="1:4">
      <c r="A43" s="22">
        <v>230020</v>
      </c>
      <c r="B43" t="s">
        <v>192</v>
      </c>
      <c r="D43" t="s">
        <v>2</v>
      </c>
    </row>
    <row r="44" spans="1:4">
      <c r="A44" s="22">
        <v>230025</v>
      </c>
      <c r="B44" t="s">
        <v>193</v>
      </c>
      <c r="D44" t="s">
        <v>2</v>
      </c>
    </row>
    <row r="45" spans="1:4">
      <c r="A45" s="22">
        <v>230050</v>
      </c>
      <c r="B45" t="s">
        <v>194</v>
      </c>
      <c r="D45" t="s">
        <v>2</v>
      </c>
    </row>
    <row r="46" spans="1:4">
      <c r="A46" s="22">
        <v>240010</v>
      </c>
      <c r="B46" t="s">
        <v>195</v>
      </c>
      <c r="D46" t="s">
        <v>2</v>
      </c>
    </row>
    <row r="47" spans="1:4">
      <c r="A47" s="22">
        <v>240050</v>
      </c>
      <c r="B47" t="s">
        <v>196</v>
      </c>
      <c r="D47" t="s">
        <v>2</v>
      </c>
    </row>
    <row r="48" spans="1:4">
      <c r="A48" s="22">
        <v>310010</v>
      </c>
      <c r="B48" t="s">
        <v>197</v>
      </c>
      <c r="D48" t="s">
        <v>2</v>
      </c>
    </row>
    <row r="49" spans="1:4">
      <c r="A49" s="22">
        <v>310020</v>
      </c>
      <c r="B49" t="s">
        <v>198</v>
      </c>
      <c r="D49" t="s">
        <v>2</v>
      </c>
    </row>
    <row r="50" spans="1:4">
      <c r="A50" s="22">
        <v>310030</v>
      </c>
      <c r="B50" t="s">
        <v>199</v>
      </c>
      <c r="D50" t="s">
        <v>2</v>
      </c>
    </row>
    <row r="51" spans="1:4">
      <c r="A51" s="22">
        <v>311010</v>
      </c>
      <c r="B51" t="s">
        <v>200</v>
      </c>
      <c r="D51" t="s">
        <v>2</v>
      </c>
    </row>
    <row r="52" spans="1:4">
      <c r="A52" s="22">
        <v>311020</v>
      </c>
      <c r="B52" t="s">
        <v>201</v>
      </c>
      <c r="D52" t="s">
        <v>2</v>
      </c>
    </row>
    <row r="53" spans="1:4">
      <c r="A53" s="22">
        <v>312010</v>
      </c>
      <c r="B53" t="s">
        <v>202</v>
      </c>
      <c r="D53" t="s">
        <v>2</v>
      </c>
    </row>
    <row r="54" spans="1:4">
      <c r="A54" s="22">
        <v>312020</v>
      </c>
      <c r="B54" t="s">
        <v>203</v>
      </c>
      <c r="D54" t="s">
        <v>2</v>
      </c>
    </row>
    <row r="55" spans="1:4">
      <c r="A55" s="22">
        <v>320010</v>
      </c>
      <c r="B55" t="s">
        <v>204</v>
      </c>
      <c r="D55" t="s">
        <v>2</v>
      </c>
    </row>
    <row r="56" spans="1:4">
      <c r="A56" s="22">
        <v>320020</v>
      </c>
      <c r="B56" t="s">
        <v>205</v>
      </c>
      <c r="D56" t="s">
        <v>2</v>
      </c>
    </row>
    <row r="57" spans="1:4">
      <c r="A57" s="22">
        <v>321010</v>
      </c>
      <c r="B57" t="s">
        <v>206</v>
      </c>
      <c r="D57" t="s">
        <v>2</v>
      </c>
    </row>
    <row r="58" spans="1:4">
      <c r="A58" s="22">
        <v>321020</v>
      </c>
      <c r="B58" t="s">
        <v>207</v>
      </c>
      <c r="D58" t="s">
        <v>2</v>
      </c>
    </row>
    <row r="59" spans="1:4">
      <c r="A59" s="22">
        <v>322010</v>
      </c>
      <c r="B59" t="s">
        <v>208</v>
      </c>
      <c r="D59" t="s">
        <v>2</v>
      </c>
    </row>
    <row r="60" spans="1:4">
      <c r="A60" s="22">
        <v>322020</v>
      </c>
      <c r="B60" t="s">
        <v>209</v>
      </c>
      <c r="D60" t="s">
        <v>2</v>
      </c>
    </row>
    <row r="61" spans="1:4">
      <c r="A61" s="22">
        <v>323010</v>
      </c>
      <c r="B61" t="s">
        <v>210</v>
      </c>
      <c r="D61" t="s">
        <v>2</v>
      </c>
    </row>
    <row r="62" spans="1:4">
      <c r="A62" s="22">
        <v>323020</v>
      </c>
      <c r="B62" t="s">
        <v>211</v>
      </c>
      <c r="D62" t="s">
        <v>2</v>
      </c>
    </row>
    <row r="63" spans="1:4">
      <c r="A63" s="22">
        <v>330010</v>
      </c>
      <c r="B63" t="s">
        <v>212</v>
      </c>
      <c r="D63" t="s">
        <v>2</v>
      </c>
    </row>
    <row r="64" spans="1:4">
      <c r="A64" s="22">
        <v>330020</v>
      </c>
      <c r="B64" t="s">
        <v>213</v>
      </c>
      <c r="D64" t="s">
        <v>2</v>
      </c>
    </row>
    <row r="65" spans="1:4">
      <c r="A65" s="22">
        <v>331010</v>
      </c>
      <c r="B65" t="s">
        <v>214</v>
      </c>
      <c r="D65" t="s">
        <v>2</v>
      </c>
    </row>
    <row r="66" spans="1:4">
      <c r="A66" s="22">
        <v>331020</v>
      </c>
      <c r="B66" t="s">
        <v>215</v>
      </c>
      <c r="D66" t="s">
        <v>2</v>
      </c>
    </row>
    <row r="67" spans="1:4">
      <c r="A67" s="22">
        <v>340000</v>
      </c>
      <c r="B67" t="s">
        <v>62</v>
      </c>
      <c r="D67" t="s">
        <v>2</v>
      </c>
    </row>
    <row r="68" spans="1:4">
      <c r="A68" s="22">
        <v>340001</v>
      </c>
      <c r="B68" t="s">
        <v>216</v>
      </c>
      <c r="D68" t="s">
        <v>2</v>
      </c>
    </row>
    <row r="69" spans="1:4">
      <c r="A69" s="22">
        <v>410000</v>
      </c>
      <c r="B69" t="s">
        <v>217</v>
      </c>
      <c r="D69" t="s">
        <v>2</v>
      </c>
    </row>
    <row r="70" spans="1:4">
      <c r="A70" s="22">
        <v>410001</v>
      </c>
      <c r="B70" t="s">
        <v>218</v>
      </c>
      <c r="D70" t="s">
        <v>2</v>
      </c>
    </row>
    <row r="71" spans="1:4">
      <c r="A71" s="22">
        <v>410003</v>
      </c>
      <c r="B71" t="s">
        <v>219</v>
      </c>
      <c r="D71" t="s">
        <v>2</v>
      </c>
    </row>
    <row r="72" spans="1:4">
      <c r="A72" s="22">
        <v>410004</v>
      </c>
      <c r="B72" t="s">
        <v>220</v>
      </c>
      <c r="D72" t="s">
        <v>2</v>
      </c>
    </row>
    <row r="73" spans="1:4">
      <c r="A73" s="22">
        <v>410005</v>
      </c>
      <c r="B73" t="s">
        <v>221</v>
      </c>
      <c r="D73" t="s">
        <v>2</v>
      </c>
    </row>
    <row r="74" spans="1:4">
      <c r="A74" s="22">
        <v>410006</v>
      </c>
      <c r="B74" t="s">
        <v>222</v>
      </c>
      <c r="D74" t="s">
        <v>2</v>
      </c>
    </row>
    <row r="75" spans="1:4">
      <c r="A75" s="22">
        <v>500000</v>
      </c>
      <c r="B75" t="s">
        <v>223</v>
      </c>
      <c r="D75" t="s">
        <v>2</v>
      </c>
    </row>
    <row r="76" spans="1:4">
      <c r="A76" s="22">
        <v>500001</v>
      </c>
      <c r="B76" t="s">
        <v>70</v>
      </c>
      <c r="D76" t="s">
        <v>2</v>
      </c>
    </row>
    <row r="77" spans="1:4">
      <c r="A77" s="22">
        <v>500002</v>
      </c>
      <c r="B77" t="s">
        <v>71</v>
      </c>
      <c r="C77" s="10"/>
      <c r="D77" t="s">
        <v>2</v>
      </c>
    </row>
    <row r="78" spans="1:4">
      <c r="A78" s="22">
        <v>500003</v>
      </c>
      <c r="B78" t="s">
        <v>72</v>
      </c>
      <c r="D78" t="s">
        <v>2</v>
      </c>
    </row>
    <row r="79" spans="1:4">
      <c r="A79" s="22">
        <v>500004</v>
      </c>
      <c r="B79" t="s">
        <v>75</v>
      </c>
      <c r="D79" t="s">
        <v>2</v>
      </c>
    </row>
    <row r="80" spans="1:4">
      <c r="A80" s="22">
        <v>500005</v>
      </c>
      <c r="B80" t="s">
        <v>76</v>
      </c>
      <c r="D80" t="s">
        <v>2</v>
      </c>
    </row>
    <row r="81" spans="1:4">
      <c r="A81" s="22">
        <v>500006</v>
      </c>
      <c r="B81" t="s">
        <v>77</v>
      </c>
      <c r="D81" t="s">
        <v>2</v>
      </c>
    </row>
    <row r="82" spans="1:4">
      <c r="A82" s="22">
        <v>500007</v>
      </c>
      <c r="B82" t="s">
        <v>73</v>
      </c>
      <c r="D82" t="s">
        <v>2</v>
      </c>
    </row>
    <row r="83" spans="1:4">
      <c r="A83" s="22">
        <v>500008</v>
      </c>
      <c r="B83" t="s">
        <v>224</v>
      </c>
      <c r="D83" t="s">
        <v>2</v>
      </c>
    </row>
    <row r="84" spans="1:4">
      <c r="A84" s="22">
        <v>500009</v>
      </c>
      <c r="B84" t="s">
        <v>74</v>
      </c>
      <c r="D84" t="s">
        <v>2</v>
      </c>
    </row>
    <row r="85" spans="1:4">
      <c r="A85" s="22">
        <v>500010</v>
      </c>
      <c r="B85" t="s">
        <v>225</v>
      </c>
      <c r="D85" t="s">
        <v>2</v>
      </c>
    </row>
    <row r="86" spans="1:4">
      <c r="A86" s="22">
        <v>500100</v>
      </c>
      <c r="B86" t="s">
        <v>226</v>
      </c>
      <c r="D86" t="s">
        <v>2</v>
      </c>
    </row>
    <row r="87" spans="1:4">
      <c r="A87" s="22">
        <v>500101</v>
      </c>
      <c r="B87" t="s">
        <v>227</v>
      </c>
      <c r="D87" t="s">
        <v>2</v>
      </c>
    </row>
    <row r="88" spans="1:4">
      <c r="A88" s="22">
        <v>500102</v>
      </c>
      <c r="B88" t="s">
        <v>81</v>
      </c>
      <c r="D88" t="s">
        <v>2</v>
      </c>
    </row>
    <row r="89" spans="1:4">
      <c r="A89" s="22">
        <v>500103</v>
      </c>
      <c r="B89" t="s">
        <v>228</v>
      </c>
      <c r="D89" t="s">
        <v>2</v>
      </c>
    </row>
    <row r="90" spans="1:4">
      <c r="A90" s="22">
        <v>500104</v>
      </c>
      <c r="B90" t="s">
        <v>229</v>
      </c>
      <c r="D90" t="s">
        <v>2</v>
      </c>
    </row>
    <row r="91" spans="1:4">
      <c r="A91" s="22">
        <v>500105</v>
      </c>
      <c r="B91" t="s">
        <v>230</v>
      </c>
      <c r="D91" t="s">
        <v>2</v>
      </c>
    </row>
    <row r="92" spans="1:4">
      <c r="A92" s="22">
        <v>500106</v>
      </c>
      <c r="B92" t="s">
        <v>69</v>
      </c>
      <c r="D92" t="s">
        <v>2</v>
      </c>
    </row>
    <row r="93" spans="1:4">
      <c r="A93" s="22">
        <v>500107</v>
      </c>
      <c r="B93" t="s">
        <v>231</v>
      </c>
      <c r="D93" t="s">
        <v>2</v>
      </c>
    </row>
    <row r="94" spans="1:4">
      <c r="A94" s="22">
        <v>500108</v>
      </c>
      <c r="B94" t="s">
        <v>232</v>
      </c>
      <c r="D94" t="s">
        <v>2</v>
      </c>
    </row>
    <row r="95" spans="1:4">
      <c r="A95" s="22">
        <v>500109</v>
      </c>
      <c r="B95" t="s">
        <v>233</v>
      </c>
      <c r="D95" t="s">
        <v>2</v>
      </c>
    </row>
    <row r="96" spans="1:4">
      <c r="A96" s="22">
        <v>500110</v>
      </c>
      <c r="B96" t="s">
        <v>80</v>
      </c>
      <c r="D96" t="s">
        <v>2</v>
      </c>
    </row>
    <row r="97" spans="1:4">
      <c r="A97" s="22">
        <v>500111</v>
      </c>
      <c r="B97" t="s">
        <v>234</v>
      </c>
      <c r="D97" t="s">
        <v>2</v>
      </c>
    </row>
    <row r="98" spans="1:4">
      <c r="A98" s="22">
        <v>500112</v>
      </c>
      <c r="B98" t="s">
        <v>235</v>
      </c>
      <c r="D98" t="s">
        <v>2</v>
      </c>
    </row>
    <row r="99" spans="1:4">
      <c r="A99" s="22">
        <v>500113</v>
      </c>
      <c r="B99" t="s">
        <v>78</v>
      </c>
      <c r="D99" t="s">
        <v>2</v>
      </c>
    </row>
    <row r="100" spans="1:4">
      <c r="A100" s="22">
        <v>500114</v>
      </c>
      <c r="B100" t="s">
        <v>236</v>
      </c>
      <c r="D100" t="s">
        <v>2</v>
      </c>
    </row>
    <row r="101" spans="1:4">
      <c r="A101" s="22">
        <v>500115</v>
      </c>
      <c r="B101" t="s">
        <v>237</v>
      </c>
      <c r="D101" t="s">
        <v>2</v>
      </c>
    </row>
    <row r="102" spans="1:4">
      <c r="A102" s="22">
        <v>500116</v>
      </c>
      <c r="B102" t="s">
        <v>238</v>
      </c>
      <c r="D102" t="s">
        <v>2</v>
      </c>
    </row>
    <row r="103" spans="1:4">
      <c r="A103" s="22">
        <v>500117</v>
      </c>
      <c r="B103" t="s">
        <v>239</v>
      </c>
      <c r="D103" t="s">
        <v>2</v>
      </c>
    </row>
    <row r="104" spans="1:4">
      <c r="A104" s="22">
        <v>500118</v>
      </c>
      <c r="B104" t="s">
        <v>240</v>
      </c>
      <c r="D104" t="s">
        <v>2</v>
      </c>
    </row>
    <row r="105" spans="1:4">
      <c r="A105" s="22">
        <v>500119</v>
      </c>
      <c r="B105" t="s">
        <v>241</v>
      </c>
      <c r="D105" t="s">
        <v>2</v>
      </c>
    </row>
    <row r="106" spans="1:4">
      <c r="A106" s="22">
        <v>500120</v>
      </c>
      <c r="B106" t="s">
        <v>65</v>
      </c>
      <c r="D106" t="s">
        <v>2</v>
      </c>
    </row>
    <row r="107" spans="1:4">
      <c r="A107" s="22">
        <v>500121</v>
      </c>
      <c r="B107" t="s">
        <v>242</v>
      </c>
      <c r="D107" t="s">
        <v>2</v>
      </c>
    </row>
    <row r="108" spans="1:4">
      <c r="A108" s="22">
        <v>500122</v>
      </c>
      <c r="B108" t="s">
        <v>82</v>
      </c>
      <c r="D108" t="s">
        <v>2</v>
      </c>
    </row>
    <row r="109" spans="1:4">
      <c r="A109" s="22">
        <v>500123</v>
      </c>
      <c r="B109" t="s">
        <v>243</v>
      </c>
      <c r="D109" t="s">
        <v>2</v>
      </c>
    </row>
    <row r="110" spans="1:4">
      <c r="A110" s="22">
        <v>500124</v>
      </c>
      <c r="B110" t="s">
        <v>66</v>
      </c>
      <c r="D110" t="s">
        <v>2</v>
      </c>
    </row>
    <row r="111" spans="1:4">
      <c r="A111" s="22">
        <v>500125</v>
      </c>
      <c r="B111" t="s">
        <v>244</v>
      </c>
      <c r="D111" t="s">
        <v>2</v>
      </c>
    </row>
    <row r="112" spans="1:4">
      <c r="A112" s="22">
        <v>500126</v>
      </c>
      <c r="B112" t="s">
        <v>63</v>
      </c>
      <c r="D112" t="s">
        <v>2</v>
      </c>
    </row>
    <row r="113" spans="1:4">
      <c r="A113" s="22">
        <v>500127</v>
      </c>
      <c r="B113" t="s">
        <v>7</v>
      </c>
      <c r="D113" t="s">
        <v>2</v>
      </c>
    </row>
    <row r="114" spans="1:4">
      <c r="A114" s="22">
        <v>500128</v>
      </c>
      <c r="B114" t="s">
        <v>68</v>
      </c>
      <c r="D114" t="s">
        <v>2</v>
      </c>
    </row>
    <row r="115" spans="1:4">
      <c r="A115" s="22">
        <v>500129</v>
      </c>
      <c r="B115" t="s">
        <v>79</v>
      </c>
      <c r="D115" t="s">
        <v>2</v>
      </c>
    </row>
    <row r="116" spans="1:4">
      <c r="A116" s="22">
        <v>500130</v>
      </c>
      <c r="B116" t="s">
        <v>245</v>
      </c>
      <c r="D116" t="s">
        <v>2</v>
      </c>
    </row>
    <row r="117" spans="1:4">
      <c r="A117" s="22">
        <v>500131</v>
      </c>
      <c r="B117" t="s">
        <v>64</v>
      </c>
      <c r="D117" t="s">
        <v>2</v>
      </c>
    </row>
    <row r="118" spans="1:4">
      <c r="A118" s="22">
        <v>500132</v>
      </c>
      <c r="B118" t="s">
        <v>246</v>
      </c>
      <c r="D118" t="s">
        <v>2</v>
      </c>
    </row>
    <row r="119" spans="1:4">
      <c r="A119" s="22">
        <v>500133</v>
      </c>
      <c r="B119" t="s">
        <v>247</v>
      </c>
      <c r="D119" t="s">
        <v>2</v>
      </c>
    </row>
    <row r="120" spans="1:4">
      <c r="A120" s="22">
        <v>500134</v>
      </c>
      <c r="B120" t="s">
        <v>248</v>
      </c>
      <c r="D120" t="s">
        <v>2</v>
      </c>
    </row>
    <row r="121" spans="1:4">
      <c r="A121" s="22">
        <v>500135</v>
      </c>
      <c r="B121" t="s">
        <v>249</v>
      </c>
      <c r="D121" t="s">
        <v>2</v>
      </c>
    </row>
    <row r="122" spans="1:4">
      <c r="A122" s="22">
        <v>500136</v>
      </c>
      <c r="B122" t="s">
        <v>250</v>
      </c>
      <c r="D122" t="s">
        <v>2</v>
      </c>
    </row>
    <row r="123" spans="1:4">
      <c r="A123" s="22">
        <v>500137</v>
      </c>
      <c r="B123" t="s">
        <v>67</v>
      </c>
      <c r="D123" t="s">
        <v>2</v>
      </c>
    </row>
    <row r="124" spans="1:4">
      <c r="A124" s="22">
        <v>500193</v>
      </c>
      <c r="B124" t="s">
        <v>251</v>
      </c>
      <c r="D124" t="s">
        <v>2</v>
      </c>
    </row>
    <row r="125" spans="1:4">
      <c r="A125" s="22">
        <v>500194</v>
      </c>
      <c r="B125" t="s">
        <v>252</v>
      </c>
      <c r="D125" t="s">
        <v>2</v>
      </c>
    </row>
    <row r="126" spans="1:4">
      <c r="A126" s="22">
        <v>500195</v>
      </c>
      <c r="B126" t="s">
        <v>253</v>
      </c>
      <c r="D126" t="s">
        <v>2</v>
      </c>
    </row>
    <row r="127" spans="1:4">
      <c r="A127" s="22">
        <v>500196</v>
      </c>
      <c r="B127" t="s">
        <v>254</v>
      </c>
      <c r="D127" t="s">
        <v>2</v>
      </c>
    </row>
    <row r="128" spans="1:4">
      <c r="A128" s="22">
        <v>500197</v>
      </c>
      <c r="B128" t="s">
        <v>255</v>
      </c>
      <c r="D128" t="s">
        <v>2</v>
      </c>
    </row>
    <row r="129" spans="1:4">
      <c r="A129" s="22">
        <v>500198</v>
      </c>
      <c r="B129" t="s">
        <v>256</v>
      </c>
      <c r="D129" t="s">
        <v>2</v>
      </c>
    </row>
    <row r="130" spans="1:4">
      <c r="A130" s="22">
        <v>500199</v>
      </c>
      <c r="B130" t="s">
        <v>257</v>
      </c>
      <c r="D130" t="s">
        <v>2</v>
      </c>
    </row>
    <row r="131" spans="1:4">
      <c r="A131" s="22">
        <v>610000</v>
      </c>
      <c r="B131" t="s">
        <v>258</v>
      </c>
      <c r="D131" t="s">
        <v>2</v>
      </c>
    </row>
    <row r="132" spans="1:4">
      <c r="A132" s="22">
        <v>610500</v>
      </c>
      <c r="B132" t="s">
        <v>259</v>
      </c>
      <c r="D132" t="s">
        <v>2</v>
      </c>
    </row>
    <row r="133" spans="1:4">
      <c r="A133" s="22">
        <v>620000</v>
      </c>
      <c r="B133" t="s">
        <v>83</v>
      </c>
      <c r="D133" t="s">
        <v>2</v>
      </c>
    </row>
    <row r="134" spans="1:4">
      <c r="A134" s="22">
        <v>630000</v>
      </c>
      <c r="B134" t="s">
        <v>84</v>
      </c>
      <c r="D134" t="s">
        <v>2</v>
      </c>
    </row>
    <row r="135" spans="1:4">
      <c r="A135" s="22">
        <v>640001</v>
      </c>
      <c r="B135" t="s">
        <v>260</v>
      </c>
      <c r="D135" t="s">
        <v>2</v>
      </c>
    </row>
    <row r="136" spans="1:4">
      <c r="A136" s="22">
        <v>640004</v>
      </c>
      <c r="B136" t="s">
        <v>261</v>
      </c>
      <c r="D136" t="s">
        <v>2</v>
      </c>
    </row>
    <row r="137" spans="1:4">
      <c r="A137" s="22">
        <v>640005</v>
      </c>
      <c r="B137" t="s">
        <v>262</v>
      </c>
      <c r="D137" t="s">
        <v>2</v>
      </c>
    </row>
    <row r="138" spans="1:4">
      <c r="A138" s="22">
        <v>640011</v>
      </c>
      <c r="B138" t="s">
        <v>263</v>
      </c>
      <c r="D138" t="s">
        <v>2</v>
      </c>
    </row>
    <row r="139" spans="1:4">
      <c r="A139" s="22">
        <v>640014</v>
      </c>
      <c r="B139" t="s">
        <v>264</v>
      </c>
      <c r="D139" t="s">
        <v>2</v>
      </c>
    </row>
    <row r="140" spans="1:4">
      <c r="A140" s="22">
        <v>640015</v>
      </c>
      <c r="B140" t="s">
        <v>265</v>
      </c>
      <c r="D140" t="s">
        <v>2</v>
      </c>
    </row>
    <row r="141" spans="1:4">
      <c r="A141" s="22">
        <v>640099</v>
      </c>
      <c r="B141" t="s">
        <v>266</v>
      </c>
      <c r="D141" t="s">
        <v>2</v>
      </c>
    </row>
    <row r="142" spans="1:4">
      <c r="A142" s="2"/>
      <c r="D142" t="s">
        <v>2</v>
      </c>
    </row>
    <row r="143" spans="1:4">
      <c r="A143" s="2"/>
      <c r="D143" t="s">
        <v>2</v>
      </c>
    </row>
    <row r="144" spans="1:4">
      <c r="A144" s="2"/>
      <c r="D144" t="s">
        <v>2</v>
      </c>
    </row>
    <row r="145" spans="1:4">
      <c r="A145" s="2"/>
      <c r="D145" t="s">
        <v>2</v>
      </c>
    </row>
    <row r="146" spans="1:4">
      <c r="A146" s="2"/>
      <c r="D146" t="s">
        <v>2</v>
      </c>
    </row>
    <row r="147" spans="1:4">
      <c r="A147" s="2"/>
      <c r="D147" t="s">
        <v>2</v>
      </c>
    </row>
    <row r="148" spans="1:4">
      <c r="A148" s="2"/>
      <c r="D148" t="s">
        <v>2</v>
      </c>
    </row>
    <row r="149" spans="1:4">
      <c r="A149" s="2"/>
      <c r="D149" t="s">
        <v>2</v>
      </c>
    </row>
    <row r="150" spans="1:4">
      <c r="A150" s="2"/>
      <c r="D150" t="s">
        <v>2</v>
      </c>
    </row>
    <row r="151" spans="1:4">
      <c r="A151" s="2"/>
      <c r="D151" t="s">
        <v>2</v>
      </c>
    </row>
    <row r="152" spans="1:4">
      <c r="A152" s="2"/>
      <c r="D152" t="s">
        <v>2</v>
      </c>
    </row>
    <row r="153" spans="1:4">
      <c r="A153" s="2"/>
      <c r="D153" t="s">
        <v>2</v>
      </c>
    </row>
    <row r="154" spans="1:4">
      <c r="A154" s="2"/>
      <c r="D154" t="s">
        <v>2</v>
      </c>
    </row>
    <row r="155" spans="1:4">
      <c r="A155" s="2"/>
      <c r="D155" t="s">
        <v>2</v>
      </c>
    </row>
    <row r="156" spans="1:4">
      <c r="A156" s="2"/>
      <c r="D156" t="s">
        <v>2</v>
      </c>
    </row>
    <row r="157" spans="1:4">
      <c r="A157" s="2"/>
      <c r="D157" t="s">
        <v>2</v>
      </c>
    </row>
    <row r="158" spans="1:4">
      <c r="A158" s="2"/>
      <c r="D158" t="s">
        <v>2</v>
      </c>
    </row>
    <row r="159" spans="1:4">
      <c r="A159" s="2"/>
      <c r="D159" t="s">
        <v>2</v>
      </c>
    </row>
    <row r="160" spans="1:4">
      <c r="A160" s="2"/>
      <c r="D160" t="s">
        <v>2</v>
      </c>
    </row>
    <row r="161" spans="1:4">
      <c r="A161" s="2"/>
      <c r="D161" t="s">
        <v>2</v>
      </c>
    </row>
    <row r="162" spans="1:4">
      <c r="A162" s="2"/>
      <c r="D162" t="s">
        <v>2</v>
      </c>
    </row>
    <row r="163" spans="1:4">
      <c r="A163" s="2"/>
      <c r="D163" t="s">
        <v>2</v>
      </c>
    </row>
    <row r="164" spans="1:4">
      <c r="A164" s="2"/>
      <c r="D164" t="s">
        <v>2</v>
      </c>
    </row>
    <row r="165" spans="1:4">
      <c r="A165" s="2"/>
      <c r="D165" t="s">
        <v>2</v>
      </c>
    </row>
    <row r="166" spans="1:4">
      <c r="A166" s="2"/>
      <c r="D166" t="s">
        <v>2</v>
      </c>
    </row>
    <row r="167" spans="1:4">
      <c r="A167" s="2"/>
      <c r="D167" t="s">
        <v>2</v>
      </c>
    </row>
    <row r="168" spans="1:4">
      <c r="A168" s="2"/>
      <c r="D168" t="s">
        <v>2</v>
      </c>
    </row>
    <row r="169" spans="1:4">
      <c r="A169" s="2"/>
      <c r="D169" t="s">
        <v>2</v>
      </c>
    </row>
    <row r="170" spans="1:4">
      <c r="A170" s="2"/>
      <c r="D170" t="s">
        <v>2</v>
      </c>
    </row>
    <row r="171" spans="1:4">
      <c r="A171" s="2"/>
      <c r="D171" t="s">
        <v>2</v>
      </c>
    </row>
    <row r="172" spans="1:4">
      <c r="A172" s="2"/>
      <c r="D172" t="s">
        <v>2</v>
      </c>
    </row>
    <row r="173" spans="1:4">
      <c r="A173" s="2"/>
      <c r="D173" t="s">
        <v>2</v>
      </c>
    </row>
    <row r="174" spans="1:4">
      <c r="A174" s="2"/>
      <c r="D174" t="s">
        <v>2</v>
      </c>
    </row>
    <row r="175" spans="1:4">
      <c r="A175" s="2"/>
      <c r="D175" t="s">
        <v>2</v>
      </c>
    </row>
    <row r="176" spans="1:4">
      <c r="A176" s="2"/>
      <c r="D176" t="s">
        <v>2</v>
      </c>
    </row>
    <row r="177" spans="1:4">
      <c r="A177" s="2"/>
      <c r="D177" t="s">
        <v>2</v>
      </c>
    </row>
    <row r="178" spans="1:4">
      <c r="A178" s="2"/>
      <c r="D178" t="s">
        <v>2</v>
      </c>
    </row>
    <row r="179" spans="1:4">
      <c r="A179" s="2"/>
      <c r="D179" t="s">
        <v>2</v>
      </c>
    </row>
    <row r="180" spans="1:4">
      <c r="A180" s="2"/>
      <c r="D180" t="s">
        <v>2</v>
      </c>
    </row>
    <row r="181" spans="1:4">
      <c r="A181" s="2"/>
      <c r="D181" t="s">
        <v>2</v>
      </c>
    </row>
    <row r="182" spans="1:4">
      <c r="A182" s="2"/>
      <c r="D182" t="s">
        <v>2</v>
      </c>
    </row>
    <row r="183" spans="1:4">
      <c r="A183" s="2"/>
      <c r="D183" t="s">
        <v>2</v>
      </c>
    </row>
    <row r="184" spans="1:4">
      <c r="A184" s="2"/>
      <c r="D184" t="s">
        <v>2</v>
      </c>
    </row>
    <row r="185" spans="1:4">
      <c r="A185" s="2"/>
      <c r="D185" t="s">
        <v>2</v>
      </c>
    </row>
    <row r="186" spans="1:4">
      <c r="A186" s="2"/>
      <c r="D186" t="s">
        <v>2</v>
      </c>
    </row>
    <row r="187" spans="1:4">
      <c r="A187" s="2"/>
      <c r="D187" t="s">
        <v>2</v>
      </c>
    </row>
    <row r="188" spans="1:4">
      <c r="A188" s="2"/>
      <c r="D188" t="s">
        <v>2</v>
      </c>
    </row>
    <row r="189" spans="1:4">
      <c r="A189" s="2"/>
      <c r="D189" t="s">
        <v>2</v>
      </c>
    </row>
    <row r="190" spans="1:4">
      <c r="A190" s="2"/>
      <c r="D190" t="s">
        <v>2</v>
      </c>
    </row>
    <row r="191" spans="1:4">
      <c r="A191" s="2"/>
      <c r="D191" t="s">
        <v>2</v>
      </c>
    </row>
    <row r="192" spans="1:4">
      <c r="A192" s="2"/>
      <c r="D192" t="s">
        <v>2</v>
      </c>
    </row>
    <row r="193" spans="1:4">
      <c r="A193" s="2"/>
      <c r="D193" t="s">
        <v>2</v>
      </c>
    </row>
    <row r="194" spans="1:4">
      <c r="A194" s="2"/>
      <c r="D194" t="s">
        <v>2</v>
      </c>
    </row>
    <row r="195" spans="1:4">
      <c r="A195" s="2"/>
      <c r="D195" t="s">
        <v>2</v>
      </c>
    </row>
    <row r="196" spans="1:4">
      <c r="A196" s="2"/>
      <c r="D196" t="s">
        <v>2</v>
      </c>
    </row>
    <row r="197" spans="1:4">
      <c r="A197" s="2"/>
      <c r="D197" t="s">
        <v>2</v>
      </c>
    </row>
    <row r="198" spans="1:4">
      <c r="A198" s="2"/>
      <c r="D198" t="s">
        <v>2</v>
      </c>
    </row>
    <row r="199" spans="1:4">
      <c r="A199" s="2"/>
      <c r="D199" t="s">
        <v>2</v>
      </c>
    </row>
    <row r="200" spans="1:4">
      <c r="A200" s="2"/>
      <c r="D200" t="s">
        <v>2</v>
      </c>
    </row>
    <row r="201" spans="1:4">
      <c r="A201" s="2"/>
      <c r="D201" t="s">
        <v>2</v>
      </c>
    </row>
    <row r="202" spans="1:4">
      <c r="A202" s="2"/>
      <c r="D202" t="s">
        <v>2</v>
      </c>
    </row>
    <row r="203" spans="1:4">
      <c r="A203" s="2"/>
      <c r="D203" t="s">
        <v>2</v>
      </c>
    </row>
    <row r="204" spans="1:4">
      <c r="A204" s="2"/>
      <c r="D204" t="s">
        <v>2</v>
      </c>
    </row>
    <row r="205" spans="1:4">
      <c r="A205" s="2"/>
      <c r="D205" t="s">
        <v>2</v>
      </c>
    </row>
    <row r="206" spans="1:4">
      <c r="A206" s="2"/>
      <c r="D206" t="s">
        <v>2</v>
      </c>
    </row>
    <row r="207" spans="1:4">
      <c r="A207" s="2"/>
      <c r="D207" t="s">
        <v>2</v>
      </c>
    </row>
    <row r="208" spans="1:4">
      <c r="A208" s="2"/>
      <c r="D208" t="s">
        <v>2</v>
      </c>
    </row>
    <row r="209" spans="1:4">
      <c r="A209" s="2"/>
      <c r="D209" t="s">
        <v>2</v>
      </c>
    </row>
    <row r="210" spans="1:4">
      <c r="A210" s="2"/>
      <c r="D210" t="s">
        <v>2</v>
      </c>
    </row>
    <row r="211" spans="1:4">
      <c r="A211" s="2"/>
      <c r="D211" t="s">
        <v>2</v>
      </c>
    </row>
    <row r="212" spans="1:4">
      <c r="A212" s="2"/>
      <c r="D212" t="s">
        <v>2</v>
      </c>
    </row>
    <row r="213" spans="1:4">
      <c r="A213" s="2"/>
      <c r="D213" t="s">
        <v>2</v>
      </c>
    </row>
    <row r="214" spans="1:4">
      <c r="A214" s="2"/>
      <c r="D214" t="s">
        <v>2</v>
      </c>
    </row>
    <row r="215" spans="1:4">
      <c r="A215" s="2"/>
      <c r="D215" t="s">
        <v>2</v>
      </c>
    </row>
    <row r="216" spans="1:4">
      <c r="A216" s="2"/>
      <c r="D216" t="s">
        <v>2</v>
      </c>
    </row>
    <row r="217" spans="1:4">
      <c r="A217" s="2"/>
      <c r="D217" t="s">
        <v>2</v>
      </c>
    </row>
    <row r="218" spans="1:4">
      <c r="A218" s="2"/>
      <c r="D218" t="s">
        <v>2</v>
      </c>
    </row>
    <row r="219" spans="1:4">
      <c r="A219" s="2"/>
      <c r="D219" t="s">
        <v>2</v>
      </c>
    </row>
    <row r="220" spans="1:4">
      <c r="A220" s="2"/>
      <c r="D220" t="s">
        <v>2</v>
      </c>
    </row>
    <row r="221" spans="1:4">
      <c r="A221" s="2"/>
      <c r="D221" t="s">
        <v>2</v>
      </c>
    </row>
    <row r="222" spans="1:4">
      <c r="A222" s="2"/>
      <c r="D222" t="s">
        <v>2</v>
      </c>
    </row>
    <row r="223" spans="1:4">
      <c r="A223" s="2"/>
      <c r="D223" t="s">
        <v>2</v>
      </c>
    </row>
    <row r="224" spans="1:4">
      <c r="A224" s="2"/>
      <c r="D224" t="s">
        <v>2</v>
      </c>
    </row>
    <row r="225" spans="1:4">
      <c r="A225" s="2"/>
      <c r="D225" t="s">
        <v>2</v>
      </c>
    </row>
    <row r="226" spans="1:4">
      <c r="A226" s="2"/>
      <c r="D226" t="s">
        <v>2</v>
      </c>
    </row>
    <row r="227" spans="1:4">
      <c r="A227" s="2"/>
      <c r="D227" t="s">
        <v>2</v>
      </c>
    </row>
    <row r="228" spans="1:4">
      <c r="A228" s="2"/>
      <c r="D228" t="s">
        <v>2</v>
      </c>
    </row>
    <row r="229" spans="1:4">
      <c r="A229" s="2"/>
      <c r="D229" t="s">
        <v>2</v>
      </c>
    </row>
    <row r="230" spans="1:4">
      <c r="A230" s="2"/>
    </row>
    <row r="231" spans="1:4">
      <c r="A231" s="2"/>
    </row>
    <row r="232" spans="1:4">
      <c r="A232" s="2"/>
    </row>
    <row r="233" spans="1:4">
      <c r="A233" s="2"/>
      <c r="D233" t="s">
        <v>2</v>
      </c>
    </row>
    <row r="234" spans="1:4">
      <c r="A234" s="2"/>
      <c r="D234" t="s">
        <v>2</v>
      </c>
    </row>
    <row r="235" spans="1:4">
      <c r="A235" s="2"/>
      <c r="D235" t="s">
        <v>2</v>
      </c>
    </row>
    <row r="236" spans="1:4">
      <c r="A236" s="2"/>
      <c r="D236" t="s">
        <v>2</v>
      </c>
    </row>
    <row r="237" spans="1:4">
      <c r="A237" s="2"/>
      <c r="D237" t="s">
        <v>2</v>
      </c>
    </row>
    <row r="238" spans="1:4">
      <c r="A238" s="2"/>
      <c r="D238" t="s">
        <v>2</v>
      </c>
    </row>
    <row r="239" spans="1:4">
      <c r="A239" s="2"/>
      <c r="D239" t="s">
        <v>2</v>
      </c>
    </row>
    <row r="240" spans="1:4">
      <c r="A240" s="2"/>
      <c r="D240" t="s">
        <v>2</v>
      </c>
    </row>
    <row r="241" spans="1:4">
      <c r="A241" s="2"/>
      <c r="D241" t="s">
        <v>2</v>
      </c>
    </row>
    <row r="242" spans="1:4">
      <c r="A242" s="2"/>
      <c r="D242" t="s">
        <v>2</v>
      </c>
    </row>
    <row r="243" spans="1:4">
      <c r="A243" s="2"/>
      <c r="D243" t="s">
        <v>2</v>
      </c>
    </row>
    <row r="244" spans="1:4">
      <c r="A244" s="2"/>
      <c r="D244" t="s">
        <v>2</v>
      </c>
    </row>
    <row r="245" spans="1:4">
      <c r="A245" s="2"/>
      <c r="D245" t="s">
        <v>2</v>
      </c>
    </row>
    <row r="246" spans="1:4">
      <c r="A246" s="2"/>
      <c r="D246" t="s">
        <v>2</v>
      </c>
    </row>
    <row r="247" spans="1:4">
      <c r="A247" s="2"/>
      <c r="D247" t="s">
        <v>2</v>
      </c>
    </row>
    <row r="248" spans="1:4">
      <c r="A248" s="2"/>
      <c r="D248" t="s">
        <v>2</v>
      </c>
    </row>
    <row r="249" spans="1:4">
      <c r="A249" s="2"/>
      <c r="D249" t="s">
        <v>2</v>
      </c>
    </row>
    <row r="250" spans="1:4">
      <c r="A250" s="2"/>
      <c r="D250" t="s">
        <v>2</v>
      </c>
    </row>
    <row r="251" spans="1:4">
      <c r="A251" s="2"/>
      <c r="D251" t="s">
        <v>2</v>
      </c>
    </row>
    <row r="252" spans="1:4">
      <c r="A252" s="2"/>
      <c r="D252" t="s">
        <v>2</v>
      </c>
    </row>
    <row r="253" spans="1:4">
      <c r="A253" s="2"/>
      <c r="D253" t="s">
        <v>2</v>
      </c>
    </row>
    <row r="254" spans="1:4">
      <c r="A254" s="2"/>
      <c r="D254" t="s">
        <v>2</v>
      </c>
    </row>
    <row r="255" spans="1:4">
      <c r="A255" s="2"/>
      <c r="D255" t="s">
        <v>2</v>
      </c>
    </row>
    <row r="256" spans="1:4">
      <c r="A256" s="2"/>
      <c r="D256" t="s">
        <v>2</v>
      </c>
    </row>
    <row r="257" spans="1:4">
      <c r="A257" s="2"/>
      <c r="D257" t="s">
        <v>2</v>
      </c>
    </row>
    <row r="258" spans="1:4">
      <c r="A258" s="2"/>
      <c r="D258" t="s">
        <v>2</v>
      </c>
    </row>
    <row r="259" spans="1:4">
      <c r="A259" s="2"/>
      <c r="D259" t="s">
        <v>2</v>
      </c>
    </row>
    <row r="260" spans="1:4">
      <c r="A260" s="2"/>
      <c r="D260" t="s">
        <v>2</v>
      </c>
    </row>
    <row r="261" spans="1:4">
      <c r="A261" s="2"/>
      <c r="D261" t="s">
        <v>2</v>
      </c>
    </row>
  </sheetData>
  <sheetProtection algorithmName="SHA-512" hashValue="xTk7BCqWMGOuMYZXn9fTl9aPTuyv9noWiy8KY0bWtDhxDF5xobOwbxHNebXDPr4mAgDw2IyX8oehhHB/FRvcNw==" saltValue="jDlT20WRqSikZ3RTfmBd4Q==" spinCount="100000" sheet="1" objects="1" scenarios="1" selectLockedCells="1" selectUnlockedCells="1"/>
  <pageMargins left="0.75" right="0.75" top="1" bottom="1" header="0.3" footer="0.3"/>
  <pageSetup orientation="portrait" horizontalDpi="4294967292" verticalDpi="429496729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3"/>
  <sheetViews>
    <sheetView workbookViewId="0"/>
  </sheetViews>
  <sheetFormatPr baseColWidth="10" defaultColWidth="8.83203125" defaultRowHeight="15"/>
  <cols>
    <col min="2" max="2" width="27.83203125" bestFit="1" customWidth="1"/>
  </cols>
  <sheetData>
    <row r="1" spans="1:2">
      <c r="A1" t="s">
        <v>0</v>
      </c>
      <c r="B1" t="s">
        <v>1</v>
      </c>
    </row>
    <row r="2" spans="1:2">
      <c r="A2">
        <v>0</v>
      </c>
      <c r="B2" s="4" t="s">
        <v>88</v>
      </c>
    </row>
    <row r="3" spans="1:2">
      <c r="A3" s="22">
        <v>100</v>
      </c>
      <c r="B3" t="s">
        <v>97</v>
      </c>
    </row>
    <row r="4" spans="1:2">
      <c r="A4" s="22">
        <v>101</v>
      </c>
      <c r="B4" t="s">
        <v>102</v>
      </c>
    </row>
    <row r="5" spans="1:2">
      <c r="A5" s="22">
        <v>102</v>
      </c>
      <c r="B5" t="s">
        <v>268</v>
      </c>
    </row>
    <row r="6" spans="1:2">
      <c r="A6" s="22">
        <v>103</v>
      </c>
      <c r="B6" t="s">
        <v>269</v>
      </c>
    </row>
    <row r="7" spans="1:2">
      <c r="A7" s="22">
        <v>104</v>
      </c>
      <c r="B7" t="s">
        <v>270</v>
      </c>
    </row>
    <row r="8" spans="1:2">
      <c r="A8" s="22">
        <v>105</v>
      </c>
      <c r="B8" t="s">
        <v>120</v>
      </c>
    </row>
    <row r="9" spans="1:2">
      <c r="A9" s="22">
        <v>106</v>
      </c>
      <c r="B9" t="s">
        <v>271</v>
      </c>
    </row>
    <row r="10" spans="1:2">
      <c r="A10" s="22">
        <v>107</v>
      </c>
      <c r="B10" t="s">
        <v>272</v>
      </c>
    </row>
    <row r="11" spans="1:2">
      <c r="A11" s="22">
        <v>108</v>
      </c>
      <c r="B11" t="s">
        <v>273</v>
      </c>
    </row>
    <row r="12" spans="1:2">
      <c r="A12" s="22">
        <v>109</v>
      </c>
      <c r="B12" t="s">
        <v>274</v>
      </c>
    </row>
    <row r="13" spans="1:2">
      <c r="A13" s="22">
        <v>110</v>
      </c>
      <c r="B13" t="s">
        <v>129</v>
      </c>
    </row>
    <row r="14" spans="1:2">
      <c r="A14" s="22">
        <v>111</v>
      </c>
      <c r="B14" t="s">
        <v>781</v>
      </c>
    </row>
    <row r="15" spans="1:2">
      <c r="A15" s="22">
        <v>112</v>
      </c>
      <c r="B15" t="s">
        <v>782</v>
      </c>
    </row>
    <row r="16" spans="1:2">
      <c r="A16" s="22">
        <v>113</v>
      </c>
      <c r="B16" t="s">
        <v>275</v>
      </c>
    </row>
    <row r="17" spans="1:2">
      <c r="A17" s="22">
        <v>114</v>
      </c>
      <c r="B17" t="s">
        <v>783</v>
      </c>
    </row>
    <row r="18" spans="1:2">
      <c r="A18" s="22">
        <v>115</v>
      </c>
      <c r="B18" t="s">
        <v>786</v>
      </c>
    </row>
    <row r="19" spans="1:2">
      <c r="A19" s="22">
        <v>116</v>
      </c>
      <c r="B19" t="s">
        <v>784</v>
      </c>
    </row>
    <row r="20" spans="1:2">
      <c r="A20" s="22">
        <v>117</v>
      </c>
      <c r="B20" t="s">
        <v>785</v>
      </c>
    </row>
    <row r="21" spans="1:2">
      <c r="A21" s="22">
        <v>118</v>
      </c>
      <c r="B21" t="s">
        <v>11</v>
      </c>
    </row>
    <row r="22" spans="1:2">
      <c r="A22" s="22">
        <v>119</v>
      </c>
      <c r="B22" t="s">
        <v>787</v>
      </c>
    </row>
    <row r="23" spans="1:2">
      <c r="A23" s="22">
        <v>198</v>
      </c>
      <c r="B23" t="s">
        <v>152</v>
      </c>
    </row>
  </sheetData>
  <sheetProtection password="DE0F" sheet="1" objects="1" scenarios="1" selectLockedCells="1" selectUnlockedCells="1"/>
  <pageMargins left="0.75" right="0.75" top="1" bottom="1" header="0.3" footer="0.3"/>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95D42-E124-5D4B-A318-31FAD893B9A9}">
  <dimension ref="A1:N1273"/>
  <sheetViews>
    <sheetView workbookViewId="0"/>
  </sheetViews>
  <sheetFormatPr baseColWidth="10" defaultColWidth="8.83203125" defaultRowHeight="15"/>
  <cols>
    <col min="1" max="1" width="34.33203125" style="22" customWidth="1"/>
    <col min="2" max="2" width="31.6640625" style="22" customWidth="1"/>
    <col min="3" max="3" width="13" style="22" customWidth="1"/>
    <col min="4" max="4" width="9.1640625" style="22" customWidth="1"/>
    <col min="5" max="5" width="13.1640625" style="22" bestFit="1" customWidth="1"/>
    <col min="6" max="6" width="14.1640625" style="37" customWidth="1"/>
    <col min="7" max="7" width="12.1640625" style="37" customWidth="1"/>
    <col min="8" max="8" width="11" style="37" customWidth="1"/>
    <col min="9" max="9" width="10.6640625" style="37" customWidth="1"/>
    <col min="10" max="10" width="16.1640625" style="37" customWidth="1"/>
    <col min="11" max="14" width="11.5" style="37" customWidth="1"/>
    <col min="15" max="16384" width="8.83203125" style="22"/>
  </cols>
  <sheetData>
    <row r="1" spans="1:14">
      <c r="A1" s="35" t="s">
        <v>812</v>
      </c>
      <c r="B1" s="35" t="s">
        <v>813</v>
      </c>
      <c r="C1" s="35" t="s">
        <v>278</v>
      </c>
      <c r="D1" s="35" t="s">
        <v>814</v>
      </c>
      <c r="E1" s="35" t="s">
        <v>853</v>
      </c>
      <c r="F1" s="36" t="s">
        <v>815</v>
      </c>
      <c r="G1" s="36" t="s">
        <v>816</v>
      </c>
      <c r="H1" s="36" t="s">
        <v>852</v>
      </c>
      <c r="I1" s="36" t="s">
        <v>817</v>
      </c>
      <c r="J1" s="36" t="s">
        <v>818</v>
      </c>
      <c r="K1" s="36" t="s">
        <v>819</v>
      </c>
      <c r="L1" s="36" t="s">
        <v>820</v>
      </c>
      <c r="M1" s="36" t="s">
        <v>821</v>
      </c>
      <c r="N1" s="36" t="s">
        <v>822</v>
      </c>
    </row>
    <row r="2" spans="1:14">
      <c r="A2" s="22" t="s">
        <v>97</v>
      </c>
      <c r="B2" s="22" t="s">
        <v>823</v>
      </c>
      <c r="C2" s="22">
        <v>100000</v>
      </c>
      <c r="D2" s="22">
        <v>140015</v>
      </c>
      <c r="E2" s="22" t="str">
        <f>CONCATENATE(C2,D2)</f>
        <v>100000140015</v>
      </c>
      <c r="F2" s="37">
        <v>300</v>
      </c>
      <c r="G2" s="37">
        <v>300</v>
      </c>
      <c r="H2" s="37">
        <v>0</v>
      </c>
      <c r="I2" s="37">
        <v>0</v>
      </c>
      <c r="J2" s="37">
        <v>0</v>
      </c>
      <c r="K2" s="37">
        <v>299.75</v>
      </c>
      <c r="L2" s="37">
        <v>0</v>
      </c>
      <c r="M2" s="37">
        <v>5013.6000000000004</v>
      </c>
      <c r="N2" s="37">
        <v>99.99</v>
      </c>
    </row>
    <row r="3" spans="1:14">
      <c r="A3" s="22" t="s">
        <v>97</v>
      </c>
      <c r="B3" s="22" t="s">
        <v>190</v>
      </c>
      <c r="C3" s="22">
        <v>100000</v>
      </c>
      <c r="D3" s="22">
        <v>230010</v>
      </c>
      <c r="E3" s="22" t="str">
        <f t="shared" ref="E3:E66" si="0">CONCATENATE(C3,D3)</f>
        <v>100000230010</v>
      </c>
      <c r="F3" s="37">
        <v>7000</v>
      </c>
      <c r="G3" s="37">
        <v>7000</v>
      </c>
      <c r="H3" s="37">
        <v>189.06</v>
      </c>
      <c r="I3" s="37">
        <v>189.06</v>
      </c>
      <c r="J3" s="37">
        <v>0</v>
      </c>
      <c r="K3" s="37">
        <v>11424.02</v>
      </c>
      <c r="L3" s="37">
        <v>2527.71</v>
      </c>
      <c r="M3" s="37">
        <v>0</v>
      </c>
      <c r="N3" s="37">
        <v>0</v>
      </c>
    </row>
    <row r="4" spans="1:14">
      <c r="A4" s="22" t="s">
        <v>97</v>
      </c>
      <c r="B4" s="22" t="s">
        <v>192</v>
      </c>
      <c r="C4" s="22">
        <v>100000</v>
      </c>
      <c r="D4" s="22">
        <v>230020</v>
      </c>
      <c r="E4" s="22" t="str">
        <f t="shared" si="0"/>
        <v>100000230020</v>
      </c>
      <c r="F4" s="37">
        <v>600</v>
      </c>
      <c r="G4" s="37">
        <v>600</v>
      </c>
      <c r="H4" s="37">
        <v>0</v>
      </c>
      <c r="I4" s="37">
        <v>0</v>
      </c>
      <c r="J4" s="37">
        <v>0</v>
      </c>
      <c r="K4" s="37">
        <v>0</v>
      </c>
      <c r="L4" s="37">
        <v>479.84</v>
      </c>
      <c r="M4" s="37">
        <v>414.6</v>
      </c>
      <c r="N4" s="37">
        <v>231.56</v>
      </c>
    </row>
    <row r="5" spans="1:14">
      <c r="A5" s="22" t="s">
        <v>97</v>
      </c>
      <c r="B5" s="22" t="s">
        <v>193</v>
      </c>
      <c r="C5" s="22">
        <v>100000</v>
      </c>
      <c r="D5" s="22">
        <v>230025</v>
      </c>
      <c r="E5" s="22" t="str">
        <f t="shared" si="0"/>
        <v>100000230025</v>
      </c>
      <c r="F5" s="37">
        <v>0</v>
      </c>
      <c r="G5" s="37">
        <v>0</v>
      </c>
      <c r="H5" s="37">
        <v>0</v>
      </c>
      <c r="I5" s="37">
        <v>0</v>
      </c>
      <c r="J5" s="37">
        <v>0</v>
      </c>
      <c r="K5" s="37">
        <v>0</v>
      </c>
      <c r="L5" s="37">
        <v>4177.01</v>
      </c>
      <c r="M5" s="37">
        <v>0</v>
      </c>
      <c r="N5" s="37">
        <v>2855.04</v>
      </c>
    </row>
    <row r="6" spans="1:14">
      <c r="A6" s="22" t="s">
        <v>97</v>
      </c>
      <c r="B6" s="22" t="s">
        <v>194</v>
      </c>
      <c r="C6" s="22">
        <v>100000</v>
      </c>
      <c r="D6" s="22">
        <v>230050</v>
      </c>
      <c r="E6" s="22" t="str">
        <f t="shared" si="0"/>
        <v>100000230050</v>
      </c>
      <c r="F6" s="37">
        <v>2000</v>
      </c>
      <c r="G6" s="37">
        <v>2000</v>
      </c>
      <c r="H6" s="37">
        <v>2675.1</v>
      </c>
      <c r="I6" s="37">
        <v>2675.1</v>
      </c>
      <c r="J6" s="37">
        <v>0</v>
      </c>
      <c r="K6" s="37">
        <v>0</v>
      </c>
      <c r="L6" s="37">
        <v>858.83</v>
      </c>
      <c r="M6" s="37">
        <v>3091.77</v>
      </c>
      <c r="N6" s="37">
        <v>0</v>
      </c>
    </row>
    <row r="7" spans="1:14">
      <c r="A7" s="22" t="s">
        <v>97</v>
      </c>
      <c r="B7" s="22" t="s">
        <v>218</v>
      </c>
      <c r="C7" s="22">
        <v>100000</v>
      </c>
      <c r="D7" s="22">
        <v>410001</v>
      </c>
      <c r="E7" s="22" t="str">
        <f t="shared" si="0"/>
        <v>100000410001</v>
      </c>
      <c r="F7" s="37">
        <v>250</v>
      </c>
      <c r="G7" s="37">
        <v>250</v>
      </c>
      <c r="H7" s="37">
        <v>0</v>
      </c>
      <c r="I7" s="37">
        <v>0</v>
      </c>
      <c r="J7" s="37">
        <v>0</v>
      </c>
      <c r="K7" s="37">
        <v>0</v>
      </c>
      <c r="L7" s="37">
        <v>270</v>
      </c>
      <c r="M7" s="37">
        <v>0</v>
      </c>
      <c r="N7" s="37">
        <v>0</v>
      </c>
    </row>
    <row r="8" spans="1:14">
      <c r="A8" s="22" t="s">
        <v>97</v>
      </c>
      <c r="B8" s="22" t="s">
        <v>219</v>
      </c>
      <c r="C8" s="22">
        <v>100000</v>
      </c>
      <c r="D8" s="22">
        <v>410003</v>
      </c>
      <c r="E8" s="22" t="str">
        <f t="shared" si="0"/>
        <v>100000410003</v>
      </c>
      <c r="F8" s="37">
        <v>1500</v>
      </c>
      <c r="G8" s="37">
        <v>1500</v>
      </c>
      <c r="H8" s="37">
        <v>0</v>
      </c>
      <c r="I8" s="37">
        <v>0</v>
      </c>
      <c r="J8" s="37">
        <v>0</v>
      </c>
      <c r="K8" s="37">
        <v>0</v>
      </c>
      <c r="L8" s="37">
        <v>0</v>
      </c>
      <c r="M8" s="37">
        <v>0</v>
      </c>
      <c r="N8" s="37">
        <v>0</v>
      </c>
    </row>
    <row r="9" spans="1:14">
      <c r="A9" s="22" t="s">
        <v>97</v>
      </c>
      <c r="B9" s="22" t="s">
        <v>220</v>
      </c>
      <c r="C9" s="22">
        <v>100000</v>
      </c>
      <c r="D9" s="22">
        <v>410004</v>
      </c>
      <c r="E9" s="22" t="str">
        <f t="shared" si="0"/>
        <v>100000410004</v>
      </c>
      <c r="F9" s="37">
        <v>33000</v>
      </c>
      <c r="G9" s="37">
        <v>33000</v>
      </c>
      <c r="H9" s="37">
        <v>2500</v>
      </c>
      <c r="I9" s="37">
        <v>498.85</v>
      </c>
      <c r="J9" s="37">
        <v>2001.15</v>
      </c>
      <c r="K9" s="37">
        <v>3896.45</v>
      </c>
      <c r="L9" s="37">
        <v>9757.2199999999993</v>
      </c>
      <c r="M9" s="37">
        <v>3137.57</v>
      </c>
      <c r="N9" s="37">
        <v>10617.13</v>
      </c>
    </row>
    <row r="10" spans="1:14">
      <c r="A10" s="22" t="s">
        <v>97</v>
      </c>
      <c r="B10" s="22" t="s">
        <v>221</v>
      </c>
      <c r="C10" s="22">
        <v>100000</v>
      </c>
      <c r="D10" s="22">
        <v>410005</v>
      </c>
      <c r="E10" s="22" t="str">
        <f t="shared" si="0"/>
        <v>100000410005</v>
      </c>
      <c r="F10" s="37">
        <v>8000</v>
      </c>
      <c r="G10" s="37">
        <v>8000</v>
      </c>
      <c r="H10" s="37">
        <v>2236.21</v>
      </c>
      <c r="I10" s="37">
        <v>236.21</v>
      </c>
      <c r="J10" s="37">
        <v>2000</v>
      </c>
      <c r="K10" s="37">
        <v>15008.86</v>
      </c>
      <c r="L10" s="37">
        <v>16883.8</v>
      </c>
      <c r="M10" s="37">
        <v>15197.92</v>
      </c>
      <c r="N10" s="37">
        <v>0</v>
      </c>
    </row>
    <row r="11" spans="1:14">
      <c r="A11" s="22" t="s">
        <v>97</v>
      </c>
      <c r="B11" s="22" t="s">
        <v>229</v>
      </c>
      <c r="C11" s="22">
        <v>100000</v>
      </c>
      <c r="D11" s="22">
        <v>500104</v>
      </c>
      <c r="E11" s="22" t="str">
        <f t="shared" si="0"/>
        <v>100000500104</v>
      </c>
      <c r="F11" s="37">
        <v>12800</v>
      </c>
      <c r="G11" s="37">
        <v>12800</v>
      </c>
      <c r="H11" s="37">
        <v>1689</v>
      </c>
      <c r="I11" s="37">
        <v>384</v>
      </c>
      <c r="J11" s="37">
        <v>1305</v>
      </c>
      <c r="K11" s="37">
        <v>6888.08</v>
      </c>
      <c r="L11" s="37">
        <v>7761.93</v>
      </c>
      <c r="M11" s="37">
        <v>32676.400000000001</v>
      </c>
      <c r="N11" s="37">
        <v>7700</v>
      </c>
    </row>
    <row r="12" spans="1:14">
      <c r="A12" s="22" t="s">
        <v>97</v>
      </c>
      <c r="B12" s="22" t="s">
        <v>231</v>
      </c>
      <c r="C12" s="22">
        <v>100000</v>
      </c>
      <c r="D12" s="22">
        <v>500107</v>
      </c>
      <c r="E12" s="22" t="str">
        <f t="shared" si="0"/>
        <v>100000500107</v>
      </c>
      <c r="F12" s="37">
        <v>9200</v>
      </c>
      <c r="G12" s="37">
        <v>9200</v>
      </c>
      <c r="H12" s="37">
        <v>0</v>
      </c>
      <c r="I12" s="37">
        <v>0</v>
      </c>
      <c r="J12" s="37">
        <v>0</v>
      </c>
      <c r="K12" s="37">
        <v>14750</v>
      </c>
      <c r="L12" s="37">
        <v>10841</v>
      </c>
      <c r="M12" s="37">
        <v>0</v>
      </c>
      <c r="N12" s="37">
        <v>2587.5</v>
      </c>
    </row>
    <row r="13" spans="1:14">
      <c r="A13" s="22" t="s">
        <v>97</v>
      </c>
      <c r="B13" s="22" t="s">
        <v>236</v>
      </c>
      <c r="C13" s="22">
        <v>100000</v>
      </c>
      <c r="D13" s="22">
        <v>500114</v>
      </c>
      <c r="E13" s="22" t="str">
        <f t="shared" si="0"/>
        <v>100000500114</v>
      </c>
      <c r="F13" s="37">
        <v>0</v>
      </c>
      <c r="G13" s="37">
        <v>0</v>
      </c>
      <c r="H13" s="37">
        <v>0</v>
      </c>
      <c r="I13" s="37">
        <v>0</v>
      </c>
      <c r="J13" s="37">
        <v>0</v>
      </c>
      <c r="K13" s="37">
        <v>0</v>
      </c>
      <c r="L13" s="37">
        <v>0</v>
      </c>
      <c r="M13" s="37">
        <v>0</v>
      </c>
      <c r="N13" s="37">
        <v>744.28</v>
      </c>
    </row>
    <row r="14" spans="1:14">
      <c r="A14" s="22" t="s">
        <v>97</v>
      </c>
      <c r="B14" s="22" t="s">
        <v>240</v>
      </c>
      <c r="C14" s="22">
        <v>100000</v>
      </c>
      <c r="D14" s="22">
        <v>500118</v>
      </c>
      <c r="E14" s="22" t="str">
        <f t="shared" si="0"/>
        <v>100000500118</v>
      </c>
      <c r="F14" s="37">
        <v>2000</v>
      </c>
      <c r="G14" s="37">
        <v>2000</v>
      </c>
      <c r="H14" s="37">
        <v>0</v>
      </c>
      <c r="I14" s="37">
        <v>0</v>
      </c>
      <c r="J14" s="37">
        <v>0</v>
      </c>
      <c r="K14" s="37">
        <v>1106.08</v>
      </c>
      <c r="L14" s="37">
        <v>855.19</v>
      </c>
      <c r="M14" s="37">
        <v>1421.1</v>
      </c>
      <c r="N14" s="37">
        <v>625</v>
      </c>
    </row>
    <row r="15" spans="1:14">
      <c r="A15" s="22" t="s">
        <v>97</v>
      </c>
      <c r="B15" s="22" t="s">
        <v>66</v>
      </c>
      <c r="C15" s="22">
        <v>100000</v>
      </c>
      <c r="D15" s="22">
        <v>500124</v>
      </c>
      <c r="E15" s="22" t="str">
        <f t="shared" si="0"/>
        <v>100000500124</v>
      </c>
      <c r="F15" s="37">
        <v>500</v>
      </c>
      <c r="G15" s="37">
        <v>500</v>
      </c>
      <c r="H15" s="37">
        <v>0</v>
      </c>
      <c r="I15" s="37">
        <v>0</v>
      </c>
      <c r="J15" s="37">
        <v>0</v>
      </c>
      <c r="K15" s="37">
        <v>0</v>
      </c>
      <c r="L15" s="37">
        <v>0</v>
      </c>
      <c r="M15" s="37">
        <v>0</v>
      </c>
      <c r="N15" s="37">
        <v>0</v>
      </c>
    </row>
    <row r="16" spans="1:14">
      <c r="A16" s="22" t="s">
        <v>97</v>
      </c>
      <c r="B16" s="22" t="s">
        <v>63</v>
      </c>
      <c r="C16" s="22">
        <v>100000</v>
      </c>
      <c r="D16" s="22">
        <v>500126</v>
      </c>
      <c r="E16" s="22" t="str">
        <f t="shared" si="0"/>
        <v>100000500126</v>
      </c>
      <c r="F16" s="37">
        <v>0</v>
      </c>
      <c r="G16" s="37">
        <v>0</v>
      </c>
      <c r="H16" s="37">
        <v>0</v>
      </c>
      <c r="I16" s="37">
        <v>0</v>
      </c>
      <c r="J16" s="37">
        <v>0</v>
      </c>
      <c r="K16" s="37">
        <v>0</v>
      </c>
      <c r="L16" s="37">
        <v>1000</v>
      </c>
      <c r="M16" s="37">
        <v>0</v>
      </c>
      <c r="N16" s="37">
        <v>0</v>
      </c>
    </row>
    <row r="17" spans="1:14">
      <c r="A17" s="22" t="s">
        <v>97</v>
      </c>
      <c r="B17" s="22" t="s">
        <v>7</v>
      </c>
      <c r="C17" s="22">
        <v>100000</v>
      </c>
      <c r="D17" s="22">
        <v>500127</v>
      </c>
      <c r="E17" s="22" t="str">
        <f t="shared" si="0"/>
        <v>100000500127</v>
      </c>
      <c r="F17" s="37">
        <v>0</v>
      </c>
      <c r="G17" s="37">
        <v>0</v>
      </c>
      <c r="H17" s="37">
        <v>0</v>
      </c>
      <c r="I17" s="37">
        <v>0</v>
      </c>
      <c r="J17" s="37">
        <v>0</v>
      </c>
      <c r="K17" s="37">
        <v>0</v>
      </c>
      <c r="L17" s="37">
        <v>0</v>
      </c>
      <c r="M17" s="37">
        <v>375.19</v>
      </c>
      <c r="N17" s="37">
        <v>510</v>
      </c>
    </row>
    <row r="18" spans="1:14">
      <c r="A18" s="22" t="s">
        <v>824</v>
      </c>
      <c r="B18" s="22" t="s">
        <v>220</v>
      </c>
      <c r="C18" s="22">
        <v>100001</v>
      </c>
      <c r="D18" s="22">
        <v>410004</v>
      </c>
      <c r="E18" s="22" t="str">
        <f t="shared" si="0"/>
        <v>100001410004</v>
      </c>
      <c r="F18" s="37">
        <v>5000</v>
      </c>
      <c r="G18" s="37">
        <v>5000</v>
      </c>
      <c r="H18" s="37">
        <v>0</v>
      </c>
      <c r="I18" s="37">
        <v>0</v>
      </c>
      <c r="J18" s="37">
        <v>0</v>
      </c>
      <c r="K18" s="37">
        <v>305.76</v>
      </c>
      <c r="L18" s="37">
        <v>0</v>
      </c>
      <c r="M18" s="37">
        <v>0</v>
      </c>
      <c r="N18" s="37">
        <v>0</v>
      </c>
    </row>
    <row r="19" spans="1:14">
      <c r="A19" s="22" t="s">
        <v>824</v>
      </c>
      <c r="B19" s="22" t="s">
        <v>221</v>
      </c>
      <c r="C19" s="22">
        <v>100001</v>
      </c>
      <c r="D19" s="22">
        <v>410005</v>
      </c>
      <c r="E19" s="22" t="str">
        <f t="shared" si="0"/>
        <v>100001410005</v>
      </c>
      <c r="F19" s="37">
        <v>10000</v>
      </c>
      <c r="G19" s="37">
        <v>10000</v>
      </c>
      <c r="H19" s="37">
        <v>5000</v>
      </c>
      <c r="I19" s="37">
        <v>0</v>
      </c>
      <c r="J19" s="37">
        <v>5000</v>
      </c>
      <c r="K19" s="37">
        <v>7482.46</v>
      </c>
      <c r="L19" s="37">
        <v>0</v>
      </c>
      <c r="M19" s="37">
        <v>3862.6</v>
      </c>
      <c r="N19" s="37">
        <v>0</v>
      </c>
    </row>
    <row r="20" spans="1:14">
      <c r="A20" s="22" t="s">
        <v>824</v>
      </c>
      <c r="B20" s="22" t="s">
        <v>229</v>
      </c>
      <c r="C20" s="22">
        <v>100001</v>
      </c>
      <c r="D20" s="22">
        <v>500104</v>
      </c>
      <c r="E20" s="22" t="str">
        <f t="shared" si="0"/>
        <v>100001500104</v>
      </c>
      <c r="F20" s="37">
        <v>11000</v>
      </c>
      <c r="G20" s="37">
        <v>11000</v>
      </c>
      <c r="H20" s="37">
        <v>0</v>
      </c>
      <c r="I20" s="37">
        <v>0</v>
      </c>
      <c r="J20" s="37">
        <v>0</v>
      </c>
      <c r="K20" s="37">
        <v>29</v>
      </c>
      <c r="L20" s="37">
        <v>2240.8200000000002</v>
      </c>
      <c r="M20" s="37">
        <v>10769.95</v>
      </c>
      <c r="N20" s="37">
        <v>0</v>
      </c>
    </row>
    <row r="21" spans="1:14">
      <c r="A21" s="22" t="s">
        <v>824</v>
      </c>
      <c r="B21" s="22" t="s">
        <v>7</v>
      </c>
      <c r="C21" s="22">
        <v>100001</v>
      </c>
      <c r="D21" s="22">
        <v>500127</v>
      </c>
      <c r="E21" s="22" t="str">
        <f t="shared" si="0"/>
        <v>100001500127</v>
      </c>
      <c r="F21" s="37">
        <v>0</v>
      </c>
      <c r="G21" s="37">
        <v>0</v>
      </c>
      <c r="H21" s="37">
        <v>0</v>
      </c>
      <c r="I21" s="37">
        <v>0</v>
      </c>
      <c r="J21" s="37">
        <v>0</v>
      </c>
      <c r="K21" s="37">
        <v>0</v>
      </c>
      <c r="L21" s="37">
        <v>43</v>
      </c>
      <c r="M21" s="37">
        <v>0</v>
      </c>
      <c r="N21" s="37">
        <v>0</v>
      </c>
    </row>
    <row r="22" spans="1:14">
      <c r="A22" s="22" t="s">
        <v>795</v>
      </c>
      <c r="B22" s="22" t="s">
        <v>823</v>
      </c>
      <c r="C22" s="22">
        <v>100002</v>
      </c>
      <c r="D22" s="22">
        <v>140015</v>
      </c>
      <c r="E22" s="22" t="str">
        <f t="shared" si="0"/>
        <v>100002140015</v>
      </c>
      <c r="F22" s="37">
        <v>0</v>
      </c>
      <c r="G22" s="37">
        <v>0</v>
      </c>
      <c r="H22" s="37">
        <v>2001.74</v>
      </c>
      <c r="I22" s="37">
        <v>2001.74</v>
      </c>
      <c r="J22" s="37">
        <v>0</v>
      </c>
      <c r="K22" s="37">
        <v>3998.55</v>
      </c>
      <c r="L22" s="37">
        <v>0</v>
      </c>
      <c r="M22" s="37">
        <v>0</v>
      </c>
      <c r="N22" s="37">
        <v>0</v>
      </c>
    </row>
    <row r="23" spans="1:14">
      <c r="A23" s="22" t="s">
        <v>795</v>
      </c>
      <c r="B23" s="22" t="s">
        <v>190</v>
      </c>
      <c r="C23" s="22">
        <v>100002</v>
      </c>
      <c r="D23" s="22">
        <v>230010</v>
      </c>
      <c r="E23" s="22" t="str">
        <f t="shared" si="0"/>
        <v>100002230010</v>
      </c>
      <c r="F23" s="37">
        <v>0</v>
      </c>
      <c r="G23" s="37">
        <v>0</v>
      </c>
      <c r="H23" s="37">
        <v>6375</v>
      </c>
      <c r="I23" s="37">
        <v>6375</v>
      </c>
      <c r="J23" s="37">
        <v>0</v>
      </c>
      <c r="K23" s="37">
        <v>0</v>
      </c>
      <c r="L23" s="37">
        <v>0</v>
      </c>
      <c r="M23" s="37">
        <v>0</v>
      </c>
      <c r="N23" s="37">
        <v>0</v>
      </c>
    </row>
    <row r="24" spans="1:14">
      <c r="A24" s="22" t="s">
        <v>795</v>
      </c>
      <c r="B24" s="22" t="s">
        <v>219</v>
      </c>
      <c r="C24" s="22">
        <v>100002</v>
      </c>
      <c r="D24" s="22">
        <v>410003</v>
      </c>
      <c r="E24" s="22" t="str">
        <f t="shared" si="0"/>
        <v>100002410003</v>
      </c>
      <c r="F24" s="37">
        <v>0</v>
      </c>
      <c r="G24" s="37">
        <v>0</v>
      </c>
      <c r="H24" s="37">
        <v>0</v>
      </c>
      <c r="I24" s="37">
        <v>0</v>
      </c>
      <c r="J24" s="37">
        <v>0</v>
      </c>
      <c r="K24" s="37">
        <v>0</v>
      </c>
      <c r="L24" s="37">
        <v>205.5</v>
      </c>
      <c r="M24" s="37">
        <v>0</v>
      </c>
      <c r="N24" s="37">
        <v>0</v>
      </c>
    </row>
    <row r="25" spans="1:14">
      <c r="A25" s="22" t="s">
        <v>795</v>
      </c>
      <c r="B25" s="22" t="s">
        <v>220</v>
      </c>
      <c r="C25" s="22">
        <v>100002</v>
      </c>
      <c r="D25" s="22">
        <v>410004</v>
      </c>
      <c r="E25" s="22" t="str">
        <f t="shared" si="0"/>
        <v>100002410004</v>
      </c>
      <c r="F25" s="37">
        <v>0</v>
      </c>
      <c r="G25" s="37">
        <v>0</v>
      </c>
      <c r="H25" s="37">
        <v>0</v>
      </c>
      <c r="I25" s="37">
        <v>0</v>
      </c>
      <c r="J25" s="37">
        <v>0</v>
      </c>
      <c r="K25" s="37">
        <v>246.54</v>
      </c>
      <c r="L25" s="37">
        <v>0</v>
      </c>
      <c r="M25" s="37">
        <v>0</v>
      </c>
      <c r="N25" s="37">
        <v>0</v>
      </c>
    </row>
    <row r="26" spans="1:14">
      <c r="A26" s="22" t="s">
        <v>795</v>
      </c>
      <c r="B26" s="22" t="s">
        <v>229</v>
      </c>
      <c r="C26" s="22">
        <v>100002</v>
      </c>
      <c r="D26" s="22">
        <v>500104</v>
      </c>
      <c r="E26" s="22" t="str">
        <f t="shared" si="0"/>
        <v>100002500104</v>
      </c>
      <c r="F26" s="37">
        <v>0</v>
      </c>
      <c r="G26" s="37">
        <v>0</v>
      </c>
      <c r="H26" s="37">
        <v>0</v>
      </c>
      <c r="I26" s="37">
        <v>0</v>
      </c>
      <c r="J26" s="37">
        <v>0</v>
      </c>
      <c r="K26" s="37">
        <v>0</v>
      </c>
      <c r="L26" s="37">
        <v>0</v>
      </c>
      <c r="M26" s="37">
        <v>500</v>
      </c>
      <c r="N26" s="37">
        <v>0</v>
      </c>
    </row>
    <row r="27" spans="1:14">
      <c r="A27" s="22" t="s">
        <v>795</v>
      </c>
      <c r="B27" s="22" t="s">
        <v>240</v>
      </c>
      <c r="C27" s="22">
        <v>100002</v>
      </c>
      <c r="D27" s="22">
        <v>500118</v>
      </c>
      <c r="E27" s="22" t="str">
        <f t="shared" si="0"/>
        <v>100002500118</v>
      </c>
      <c r="F27" s="37">
        <v>0</v>
      </c>
      <c r="G27" s="37">
        <v>0</v>
      </c>
      <c r="H27" s="37">
        <v>0</v>
      </c>
      <c r="I27" s="37">
        <v>0</v>
      </c>
      <c r="J27" s="37">
        <v>0</v>
      </c>
      <c r="K27" s="37">
        <v>0</v>
      </c>
      <c r="L27" s="37">
        <v>3251.76</v>
      </c>
      <c r="M27" s="37">
        <v>60763.66</v>
      </c>
      <c r="N27" s="37">
        <v>0</v>
      </c>
    </row>
    <row r="28" spans="1:14">
      <c r="A28" s="22" t="s">
        <v>795</v>
      </c>
      <c r="B28" s="22" t="s">
        <v>244</v>
      </c>
      <c r="C28" s="22">
        <v>100002</v>
      </c>
      <c r="D28" s="22">
        <v>500125</v>
      </c>
      <c r="E28" s="22" t="str">
        <f t="shared" si="0"/>
        <v>100002500125</v>
      </c>
      <c r="F28" s="37">
        <v>100000</v>
      </c>
      <c r="G28" s="37">
        <v>100000</v>
      </c>
      <c r="H28" s="37">
        <v>244.1</v>
      </c>
      <c r="I28" s="37">
        <v>244.1</v>
      </c>
      <c r="J28" s="37">
        <v>0</v>
      </c>
      <c r="K28" s="37">
        <v>114370.81</v>
      </c>
      <c r="L28" s="37">
        <v>138325</v>
      </c>
      <c r="M28" s="37">
        <v>49626</v>
      </c>
      <c r="N28" s="37">
        <v>0</v>
      </c>
    </row>
    <row r="29" spans="1:14">
      <c r="A29" s="22" t="s">
        <v>825</v>
      </c>
      <c r="B29" s="22" t="s">
        <v>218</v>
      </c>
      <c r="C29" s="22">
        <v>100003</v>
      </c>
      <c r="D29" s="22">
        <v>410001</v>
      </c>
      <c r="E29" s="22" t="str">
        <f t="shared" si="0"/>
        <v>100003410001</v>
      </c>
      <c r="F29" s="37">
        <v>1500</v>
      </c>
      <c r="G29" s="37">
        <v>1500</v>
      </c>
      <c r="H29" s="37">
        <v>0</v>
      </c>
      <c r="I29" s="37">
        <v>0</v>
      </c>
      <c r="J29" s="37">
        <v>0</v>
      </c>
      <c r="K29" s="37">
        <v>0</v>
      </c>
      <c r="L29" s="37">
        <v>0</v>
      </c>
      <c r="M29" s="37">
        <v>0</v>
      </c>
      <c r="N29" s="37">
        <v>0</v>
      </c>
    </row>
    <row r="30" spans="1:14">
      <c r="A30" s="22" t="s">
        <v>825</v>
      </c>
      <c r="B30" s="22" t="s">
        <v>219</v>
      </c>
      <c r="C30" s="22">
        <v>100003</v>
      </c>
      <c r="D30" s="22">
        <v>410003</v>
      </c>
      <c r="E30" s="22" t="str">
        <f t="shared" si="0"/>
        <v>100003410003</v>
      </c>
      <c r="F30" s="37">
        <v>1500</v>
      </c>
      <c r="G30" s="37">
        <v>1500</v>
      </c>
      <c r="H30" s="37">
        <v>0</v>
      </c>
      <c r="I30" s="37">
        <v>0</v>
      </c>
      <c r="J30" s="37">
        <v>0</v>
      </c>
      <c r="K30" s="37">
        <v>0</v>
      </c>
      <c r="L30" s="37">
        <v>0</v>
      </c>
      <c r="M30" s="37">
        <v>0</v>
      </c>
      <c r="N30" s="37">
        <v>0</v>
      </c>
    </row>
    <row r="31" spans="1:14">
      <c r="A31" s="22" t="s">
        <v>825</v>
      </c>
      <c r="B31" s="22" t="s">
        <v>220</v>
      </c>
      <c r="C31" s="22">
        <v>100003</v>
      </c>
      <c r="D31" s="22">
        <v>410004</v>
      </c>
      <c r="E31" s="22" t="str">
        <f t="shared" si="0"/>
        <v>100003410004</v>
      </c>
      <c r="F31" s="37">
        <v>5000</v>
      </c>
      <c r="G31" s="37">
        <v>5000</v>
      </c>
      <c r="H31" s="37">
        <v>0</v>
      </c>
      <c r="I31" s="37">
        <v>0</v>
      </c>
      <c r="J31" s="37">
        <v>0</v>
      </c>
      <c r="K31" s="37">
        <v>0</v>
      </c>
      <c r="L31" s="37">
        <v>0</v>
      </c>
      <c r="M31" s="37">
        <v>0</v>
      </c>
      <c r="N31" s="37">
        <v>0</v>
      </c>
    </row>
    <row r="32" spans="1:14">
      <c r="A32" s="22" t="s">
        <v>825</v>
      </c>
      <c r="B32" s="22" t="s">
        <v>221</v>
      </c>
      <c r="C32" s="22">
        <v>100003</v>
      </c>
      <c r="D32" s="22">
        <v>410005</v>
      </c>
      <c r="E32" s="22" t="str">
        <f t="shared" si="0"/>
        <v>100003410005</v>
      </c>
      <c r="F32" s="37">
        <v>5000</v>
      </c>
      <c r="G32" s="37">
        <v>5000</v>
      </c>
      <c r="H32" s="37">
        <v>0</v>
      </c>
      <c r="I32" s="37">
        <v>0</v>
      </c>
      <c r="J32" s="37">
        <v>0</v>
      </c>
      <c r="K32" s="37">
        <v>0</v>
      </c>
      <c r="L32" s="37">
        <v>0</v>
      </c>
      <c r="M32" s="37">
        <v>0</v>
      </c>
      <c r="N32" s="37">
        <v>0</v>
      </c>
    </row>
    <row r="33" spans="1:14">
      <c r="A33" s="22" t="s">
        <v>825</v>
      </c>
      <c r="B33" s="22" t="s">
        <v>229</v>
      </c>
      <c r="C33" s="22">
        <v>100003</v>
      </c>
      <c r="D33" s="22">
        <v>500104</v>
      </c>
      <c r="E33" s="22" t="str">
        <f t="shared" si="0"/>
        <v>100003500104</v>
      </c>
      <c r="F33" s="37">
        <v>18000</v>
      </c>
      <c r="G33" s="37">
        <v>18000</v>
      </c>
      <c r="H33" s="37">
        <v>0</v>
      </c>
      <c r="I33" s="37">
        <v>0</v>
      </c>
      <c r="J33" s="37">
        <v>0</v>
      </c>
      <c r="K33" s="37">
        <v>6939.81</v>
      </c>
      <c r="L33" s="37">
        <v>0</v>
      </c>
      <c r="M33" s="37">
        <v>0</v>
      </c>
      <c r="N33" s="37">
        <v>0</v>
      </c>
    </row>
    <row r="34" spans="1:14">
      <c r="A34" s="22" t="s">
        <v>825</v>
      </c>
      <c r="B34" s="22" t="s">
        <v>237</v>
      </c>
      <c r="C34" s="22">
        <v>100003</v>
      </c>
      <c r="D34" s="22">
        <v>500115</v>
      </c>
      <c r="E34" s="22" t="str">
        <f t="shared" si="0"/>
        <v>100003500115</v>
      </c>
      <c r="F34" s="37">
        <v>500</v>
      </c>
      <c r="G34" s="37">
        <v>500</v>
      </c>
      <c r="H34" s="37">
        <v>0</v>
      </c>
      <c r="I34" s="37">
        <v>0</v>
      </c>
      <c r="J34" s="37">
        <v>0</v>
      </c>
      <c r="K34" s="37">
        <v>0</v>
      </c>
      <c r="L34" s="37">
        <v>0</v>
      </c>
      <c r="M34" s="37">
        <v>0</v>
      </c>
      <c r="N34" s="37">
        <v>0</v>
      </c>
    </row>
    <row r="35" spans="1:14">
      <c r="A35" s="22" t="s">
        <v>825</v>
      </c>
      <c r="B35" s="22" t="s">
        <v>240</v>
      </c>
      <c r="C35" s="22">
        <v>100003</v>
      </c>
      <c r="D35" s="22">
        <v>500118</v>
      </c>
      <c r="E35" s="22" t="str">
        <f t="shared" si="0"/>
        <v>100003500118</v>
      </c>
      <c r="F35" s="37">
        <v>3600</v>
      </c>
      <c r="G35" s="37">
        <v>3600</v>
      </c>
      <c r="H35" s="37">
        <v>0</v>
      </c>
      <c r="I35" s="37">
        <v>0</v>
      </c>
      <c r="J35" s="37">
        <v>0</v>
      </c>
      <c r="K35" s="37">
        <v>0</v>
      </c>
      <c r="L35" s="37">
        <v>0</v>
      </c>
      <c r="M35" s="37">
        <v>0</v>
      </c>
      <c r="N35" s="37">
        <v>0</v>
      </c>
    </row>
    <row r="36" spans="1:14">
      <c r="A36" s="22" t="s">
        <v>825</v>
      </c>
      <c r="B36" s="22" t="s">
        <v>66</v>
      </c>
      <c r="C36" s="22">
        <v>100003</v>
      </c>
      <c r="D36" s="22">
        <v>500124</v>
      </c>
      <c r="E36" s="22" t="str">
        <f t="shared" si="0"/>
        <v>100003500124</v>
      </c>
      <c r="F36" s="37">
        <v>500</v>
      </c>
      <c r="G36" s="37">
        <v>500</v>
      </c>
      <c r="H36" s="37">
        <v>0</v>
      </c>
      <c r="I36" s="37">
        <v>0</v>
      </c>
      <c r="J36" s="37">
        <v>0</v>
      </c>
      <c r="K36" s="37">
        <v>0</v>
      </c>
      <c r="L36" s="37">
        <v>0</v>
      </c>
      <c r="M36" s="37">
        <v>0</v>
      </c>
      <c r="N36" s="37">
        <v>0</v>
      </c>
    </row>
    <row r="37" spans="1:14">
      <c r="A37" s="22" t="s">
        <v>98</v>
      </c>
      <c r="B37" s="22" t="s">
        <v>823</v>
      </c>
      <c r="C37" s="22">
        <v>100010</v>
      </c>
      <c r="D37" s="22">
        <v>140015</v>
      </c>
      <c r="E37" s="22" t="str">
        <f t="shared" si="0"/>
        <v>100010140015</v>
      </c>
      <c r="F37" s="37">
        <v>0</v>
      </c>
      <c r="G37" s="37">
        <v>0</v>
      </c>
      <c r="H37" s="37">
        <v>0</v>
      </c>
      <c r="I37" s="37">
        <v>0</v>
      </c>
      <c r="J37" s="37">
        <v>0</v>
      </c>
      <c r="K37" s="37">
        <v>2618.96</v>
      </c>
      <c r="L37" s="37">
        <v>0</v>
      </c>
      <c r="M37" s="37">
        <v>0</v>
      </c>
      <c r="N37" s="37">
        <v>0</v>
      </c>
    </row>
    <row r="38" spans="1:14">
      <c r="A38" s="22" t="s">
        <v>98</v>
      </c>
      <c r="B38" s="22" t="s">
        <v>190</v>
      </c>
      <c r="C38" s="22">
        <v>100010</v>
      </c>
      <c r="D38" s="22">
        <v>230010</v>
      </c>
      <c r="E38" s="22" t="str">
        <f t="shared" si="0"/>
        <v>100010230010</v>
      </c>
      <c r="F38" s="37">
        <v>38746</v>
      </c>
      <c r="G38" s="37">
        <v>38746</v>
      </c>
      <c r="H38" s="37">
        <v>4563.1499999999996</v>
      </c>
      <c r="I38" s="37">
        <v>4563.1499999999996</v>
      </c>
      <c r="J38" s="37">
        <v>0</v>
      </c>
      <c r="K38" s="37">
        <v>26870.34</v>
      </c>
      <c r="L38" s="37">
        <v>21440.74</v>
      </c>
      <c r="M38" s="37">
        <v>36290.410000000003</v>
      </c>
      <c r="N38" s="37">
        <v>21203.65</v>
      </c>
    </row>
    <row r="39" spans="1:14">
      <c r="A39" s="22" t="s">
        <v>98</v>
      </c>
      <c r="B39" s="22" t="s">
        <v>192</v>
      </c>
      <c r="C39" s="22">
        <v>100010</v>
      </c>
      <c r="D39" s="22">
        <v>230020</v>
      </c>
      <c r="E39" s="22" t="str">
        <f t="shared" si="0"/>
        <v>100010230020</v>
      </c>
      <c r="F39" s="37">
        <v>0</v>
      </c>
      <c r="G39" s="37">
        <v>0</v>
      </c>
      <c r="H39" s="37">
        <v>0</v>
      </c>
      <c r="I39" s="37">
        <v>0</v>
      </c>
      <c r="J39" s="37">
        <v>0</v>
      </c>
      <c r="K39" s="37">
        <v>0</v>
      </c>
      <c r="L39" s="37">
        <v>9.56</v>
      </c>
      <c r="M39" s="37">
        <v>0</v>
      </c>
      <c r="N39" s="37">
        <v>3094.26</v>
      </c>
    </row>
    <row r="40" spans="1:14">
      <c r="A40" s="22" t="s">
        <v>98</v>
      </c>
      <c r="B40" s="22" t="s">
        <v>193</v>
      </c>
      <c r="C40" s="22">
        <v>100010</v>
      </c>
      <c r="D40" s="22">
        <v>230025</v>
      </c>
      <c r="E40" s="22" t="str">
        <f t="shared" si="0"/>
        <v>100010230025</v>
      </c>
      <c r="F40" s="37">
        <v>0</v>
      </c>
      <c r="G40" s="37">
        <v>0</v>
      </c>
      <c r="H40" s="37">
        <v>0</v>
      </c>
      <c r="I40" s="37">
        <v>0</v>
      </c>
      <c r="J40" s="37">
        <v>0</v>
      </c>
      <c r="K40" s="37">
        <v>0</v>
      </c>
      <c r="L40" s="37">
        <v>0</v>
      </c>
      <c r="M40" s="37">
        <v>1390.84</v>
      </c>
      <c r="N40" s="37">
        <v>11331.26</v>
      </c>
    </row>
    <row r="41" spans="1:14">
      <c r="A41" s="22" t="s">
        <v>98</v>
      </c>
      <c r="B41" s="22" t="s">
        <v>194</v>
      </c>
      <c r="C41" s="22">
        <v>100010</v>
      </c>
      <c r="D41" s="22">
        <v>230050</v>
      </c>
      <c r="E41" s="22" t="str">
        <f t="shared" si="0"/>
        <v>100010230050</v>
      </c>
      <c r="F41" s="37">
        <v>0</v>
      </c>
      <c r="G41" s="37">
        <v>0</v>
      </c>
      <c r="H41" s="37">
        <v>0</v>
      </c>
      <c r="I41" s="37">
        <v>0</v>
      </c>
      <c r="J41" s="37">
        <v>0</v>
      </c>
      <c r="K41" s="37">
        <v>0</v>
      </c>
      <c r="L41" s="37">
        <v>0</v>
      </c>
      <c r="M41" s="37">
        <v>29779</v>
      </c>
      <c r="N41" s="37">
        <v>0</v>
      </c>
    </row>
    <row r="42" spans="1:14">
      <c r="A42" s="22" t="s">
        <v>98</v>
      </c>
      <c r="B42" s="22" t="s">
        <v>218</v>
      </c>
      <c r="C42" s="22">
        <v>100010</v>
      </c>
      <c r="D42" s="22">
        <v>410001</v>
      </c>
      <c r="E42" s="22" t="str">
        <f t="shared" si="0"/>
        <v>100010410001</v>
      </c>
      <c r="F42" s="37">
        <v>200</v>
      </c>
      <c r="G42" s="37">
        <v>200</v>
      </c>
      <c r="H42" s="37">
        <v>0</v>
      </c>
      <c r="I42" s="37">
        <v>0</v>
      </c>
      <c r="J42" s="37">
        <v>0</v>
      </c>
      <c r="K42" s="37">
        <v>0</v>
      </c>
      <c r="L42" s="37">
        <v>0</v>
      </c>
      <c r="M42" s="37">
        <v>0</v>
      </c>
      <c r="N42" s="37">
        <v>0</v>
      </c>
    </row>
    <row r="43" spans="1:14">
      <c r="A43" s="22" t="s">
        <v>98</v>
      </c>
      <c r="B43" s="22" t="s">
        <v>219</v>
      </c>
      <c r="C43" s="22">
        <v>100010</v>
      </c>
      <c r="D43" s="22">
        <v>410003</v>
      </c>
      <c r="E43" s="22" t="str">
        <f t="shared" si="0"/>
        <v>100010410003</v>
      </c>
      <c r="F43" s="37">
        <v>1500</v>
      </c>
      <c r="G43" s="37">
        <v>1500</v>
      </c>
      <c r="H43" s="37">
        <v>0</v>
      </c>
      <c r="I43" s="37">
        <v>0</v>
      </c>
      <c r="J43" s="37">
        <v>0</v>
      </c>
      <c r="K43" s="37">
        <v>0</v>
      </c>
      <c r="L43" s="37">
        <v>1038.5</v>
      </c>
      <c r="M43" s="37">
        <v>916</v>
      </c>
      <c r="N43" s="37">
        <v>0</v>
      </c>
    </row>
    <row r="44" spans="1:14">
      <c r="A44" s="22" t="s">
        <v>98</v>
      </c>
      <c r="B44" s="22" t="s">
        <v>220</v>
      </c>
      <c r="C44" s="22">
        <v>100010</v>
      </c>
      <c r="D44" s="22">
        <v>410004</v>
      </c>
      <c r="E44" s="22" t="str">
        <f t="shared" si="0"/>
        <v>100010410004</v>
      </c>
      <c r="F44" s="37">
        <v>3000</v>
      </c>
      <c r="G44" s="37">
        <v>3000</v>
      </c>
      <c r="H44" s="37">
        <v>1090</v>
      </c>
      <c r="I44" s="37">
        <v>0</v>
      </c>
      <c r="J44" s="37">
        <v>1090</v>
      </c>
      <c r="K44" s="37">
        <v>1744.8</v>
      </c>
      <c r="L44" s="37">
        <v>3809.49</v>
      </c>
      <c r="M44" s="37">
        <v>306.06</v>
      </c>
      <c r="N44" s="37">
        <v>1078.4000000000001</v>
      </c>
    </row>
    <row r="45" spans="1:14">
      <c r="A45" s="22" t="s">
        <v>98</v>
      </c>
      <c r="B45" s="22" t="s">
        <v>221</v>
      </c>
      <c r="C45" s="22">
        <v>100010</v>
      </c>
      <c r="D45" s="22">
        <v>410005</v>
      </c>
      <c r="E45" s="22" t="str">
        <f t="shared" si="0"/>
        <v>100010410005</v>
      </c>
      <c r="F45" s="37">
        <v>0</v>
      </c>
      <c r="G45" s="37">
        <v>0</v>
      </c>
      <c r="H45" s="37">
        <v>0</v>
      </c>
      <c r="I45" s="37">
        <v>0</v>
      </c>
      <c r="J45" s="37">
        <v>0</v>
      </c>
      <c r="K45" s="37">
        <v>1913</v>
      </c>
      <c r="L45" s="37">
        <v>9834.4699999999993</v>
      </c>
      <c r="M45" s="37">
        <v>0</v>
      </c>
      <c r="N45" s="37">
        <v>0</v>
      </c>
    </row>
    <row r="46" spans="1:14">
      <c r="A46" s="22" t="s">
        <v>98</v>
      </c>
      <c r="B46" s="22" t="s">
        <v>229</v>
      </c>
      <c r="C46" s="22">
        <v>100010</v>
      </c>
      <c r="D46" s="22">
        <v>500104</v>
      </c>
      <c r="E46" s="22" t="str">
        <f t="shared" si="0"/>
        <v>100010500104</v>
      </c>
      <c r="F46" s="37">
        <v>115000</v>
      </c>
      <c r="G46" s="37">
        <v>115000</v>
      </c>
      <c r="H46" s="37">
        <v>-1900</v>
      </c>
      <c r="I46" s="37">
        <v>-1900</v>
      </c>
      <c r="J46" s="37">
        <v>0</v>
      </c>
      <c r="K46" s="37">
        <v>50631.72</v>
      </c>
      <c r="L46" s="37">
        <v>48253.73</v>
      </c>
      <c r="M46" s="37">
        <v>89997.31</v>
      </c>
      <c r="N46" s="37">
        <v>54747.74</v>
      </c>
    </row>
    <row r="47" spans="1:14">
      <c r="A47" s="22" t="s">
        <v>98</v>
      </c>
      <c r="B47" s="22" t="s">
        <v>230</v>
      </c>
      <c r="C47" s="22">
        <v>100010</v>
      </c>
      <c r="D47" s="22">
        <v>500105</v>
      </c>
      <c r="E47" s="22" t="str">
        <f t="shared" si="0"/>
        <v>100010500105</v>
      </c>
      <c r="F47" s="37">
        <v>25000</v>
      </c>
      <c r="G47" s="37">
        <v>25000</v>
      </c>
      <c r="H47" s="37">
        <v>801.75</v>
      </c>
      <c r="I47" s="37">
        <v>0</v>
      </c>
      <c r="J47" s="37">
        <v>801.75</v>
      </c>
      <c r="K47" s="37">
        <v>0</v>
      </c>
      <c r="L47" s="37">
        <v>0</v>
      </c>
      <c r="M47" s="37">
        <v>0</v>
      </c>
      <c r="N47" s="37">
        <v>0</v>
      </c>
    </row>
    <row r="48" spans="1:14">
      <c r="A48" s="22" t="s">
        <v>98</v>
      </c>
      <c r="B48" s="22" t="s">
        <v>78</v>
      </c>
      <c r="C48" s="22">
        <v>100010</v>
      </c>
      <c r="D48" s="22">
        <v>500113</v>
      </c>
      <c r="E48" s="22" t="str">
        <f t="shared" si="0"/>
        <v>100010500113</v>
      </c>
      <c r="F48" s="37">
        <v>0</v>
      </c>
      <c r="G48" s="37">
        <v>0</v>
      </c>
      <c r="H48" s="37">
        <v>0</v>
      </c>
      <c r="I48" s="37">
        <v>0</v>
      </c>
      <c r="J48" s="37">
        <v>0</v>
      </c>
      <c r="K48" s="37">
        <v>22881.87</v>
      </c>
      <c r="L48" s="37">
        <v>0</v>
      </c>
      <c r="M48" s="37">
        <v>0</v>
      </c>
      <c r="N48" s="37">
        <v>0</v>
      </c>
    </row>
    <row r="49" spans="1:14">
      <c r="A49" s="22" t="s">
        <v>98</v>
      </c>
      <c r="B49" s="22" t="s">
        <v>240</v>
      </c>
      <c r="C49" s="22">
        <v>100010</v>
      </c>
      <c r="D49" s="22">
        <v>500118</v>
      </c>
      <c r="E49" s="22" t="str">
        <f t="shared" si="0"/>
        <v>100010500118</v>
      </c>
      <c r="F49" s="37">
        <v>3500</v>
      </c>
      <c r="G49" s="37">
        <v>3500</v>
      </c>
      <c r="H49" s="37">
        <v>0</v>
      </c>
      <c r="I49" s="37">
        <v>0</v>
      </c>
      <c r="J49" s="37">
        <v>0</v>
      </c>
      <c r="K49" s="37">
        <v>0</v>
      </c>
      <c r="L49" s="37">
        <v>668</v>
      </c>
      <c r="M49" s="37">
        <v>0</v>
      </c>
      <c r="N49" s="37">
        <v>2823.21</v>
      </c>
    </row>
    <row r="50" spans="1:14">
      <c r="A50" s="22" t="s">
        <v>98</v>
      </c>
      <c r="B50" s="22" t="s">
        <v>63</v>
      </c>
      <c r="C50" s="22">
        <v>100010</v>
      </c>
      <c r="D50" s="22">
        <v>500126</v>
      </c>
      <c r="E50" s="22" t="str">
        <f t="shared" si="0"/>
        <v>100010500126</v>
      </c>
      <c r="F50" s="37">
        <v>20000</v>
      </c>
      <c r="G50" s="37">
        <v>20000</v>
      </c>
      <c r="H50" s="37">
        <v>0</v>
      </c>
      <c r="I50" s="37">
        <v>0</v>
      </c>
      <c r="J50" s="37">
        <v>0</v>
      </c>
      <c r="K50" s="37">
        <v>22813.43</v>
      </c>
      <c r="L50" s="37">
        <v>8179.82</v>
      </c>
      <c r="M50" s="37">
        <v>0</v>
      </c>
      <c r="N50" s="37">
        <v>0</v>
      </c>
    </row>
    <row r="51" spans="1:14">
      <c r="A51" s="22" t="s">
        <v>98</v>
      </c>
      <c r="B51" s="22" t="s">
        <v>7</v>
      </c>
      <c r="C51" s="22">
        <v>100010</v>
      </c>
      <c r="D51" s="22">
        <v>500127</v>
      </c>
      <c r="E51" s="22" t="str">
        <f t="shared" si="0"/>
        <v>100010500127</v>
      </c>
      <c r="F51" s="37">
        <v>50000</v>
      </c>
      <c r="G51" s="37">
        <v>50000</v>
      </c>
      <c r="H51" s="37">
        <v>0</v>
      </c>
      <c r="I51" s="37">
        <v>0</v>
      </c>
      <c r="J51" s="37">
        <v>0</v>
      </c>
      <c r="K51" s="37">
        <v>101925.65</v>
      </c>
      <c r="L51" s="37">
        <v>31193.72</v>
      </c>
      <c r="M51" s="37">
        <v>0</v>
      </c>
      <c r="N51" s="37">
        <v>5278.25</v>
      </c>
    </row>
    <row r="52" spans="1:14">
      <c r="A52" s="22" t="s">
        <v>98</v>
      </c>
      <c r="B52" s="22" t="s">
        <v>67</v>
      </c>
      <c r="C52" s="22">
        <v>100010</v>
      </c>
      <c r="D52" s="22">
        <v>500137</v>
      </c>
      <c r="E52" s="22" t="str">
        <f t="shared" si="0"/>
        <v>100010500137</v>
      </c>
      <c r="F52" s="37">
        <v>65000</v>
      </c>
      <c r="G52" s="37">
        <v>65000</v>
      </c>
      <c r="H52" s="37">
        <v>32191.31</v>
      </c>
      <c r="I52" s="37">
        <v>15962.97</v>
      </c>
      <c r="J52" s="37">
        <v>16228.34</v>
      </c>
      <c r="K52" s="37">
        <v>187097.84</v>
      </c>
      <c r="L52" s="37">
        <v>85297.06</v>
      </c>
      <c r="M52" s="37">
        <v>0</v>
      </c>
      <c r="N52" s="37">
        <v>0</v>
      </c>
    </row>
    <row r="53" spans="1:14">
      <c r="A53" s="22" t="s">
        <v>8</v>
      </c>
      <c r="B53" s="22" t="s">
        <v>192</v>
      </c>
      <c r="C53" s="22">
        <v>100011</v>
      </c>
      <c r="D53" s="22">
        <v>230020</v>
      </c>
      <c r="E53" s="22" t="str">
        <f t="shared" si="0"/>
        <v>100011230020</v>
      </c>
      <c r="F53" s="37">
        <v>5000</v>
      </c>
      <c r="G53" s="37">
        <v>5000</v>
      </c>
      <c r="H53" s="37">
        <v>11297.4</v>
      </c>
      <c r="I53" s="37">
        <v>11297.4</v>
      </c>
      <c r="J53" s="37">
        <v>0</v>
      </c>
      <c r="K53" s="37">
        <v>32302.77</v>
      </c>
      <c r="L53" s="37">
        <v>10714.97</v>
      </c>
      <c r="M53" s="37">
        <v>8836.7999999999993</v>
      </c>
      <c r="N53" s="37">
        <v>17024.07</v>
      </c>
    </row>
    <row r="54" spans="1:14">
      <c r="A54" s="22" t="s">
        <v>8</v>
      </c>
      <c r="B54" s="22" t="s">
        <v>239</v>
      </c>
      <c r="C54" s="22">
        <v>100011</v>
      </c>
      <c r="D54" s="22">
        <v>500117</v>
      </c>
      <c r="E54" s="22" t="str">
        <f t="shared" si="0"/>
        <v>100011500117</v>
      </c>
      <c r="F54" s="37">
        <v>0</v>
      </c>
      <c r="G54" s="37">
        <v>0</v>
      </c>
      <c r="H54" s="37">
        <v>0</v>
      </c>
      <c r="I54" s="37">
        <v>0</v>
      </c>
      <c r="J54" s="37">
        <v>0</v>
      </c>
      <c r="K54" s="37">
        <v>561.20000000000005</v>
      </c>
      <c r="L54" s="37">
        <v>0</v>
      </c>
      <c r="M54" s="37">
        <v>0</v>
      </c>
      <c r="N54" s="37">
        <v>0</v>
      </c>
    </row>
    <row r="55" spans="1:14">
      <c r="A55" s="22" t="s">
        <v>57</v>
      </c>
      <c r="B55" s="22" t="s">
        <v>823</v>
      </c>
      <c r="C55" s="22">
        <v>100012</v>
      </c>
      <c r="D55" s="22">
        <v>140015</v>
      </c>
      <c r="E55" s="22" t="str">
        <f t="shared" si="0"/>
        <v>100012140015</v>
      </c>
      <c r="F55" s="37">
        <v>10091</v>
      </c>
      <c r="G55" s="37">
        <v>10091</v>
      </c>
      <c r="H55" s="37">
        <v>712.17</v>
      </c>
      <c r="I55" s="37">
        <v>712.17</v>
      </c>
      <c r="J55" s="37">
        <v>0</v>
      </c>
      <c r="K55" s="37">
        <v>24187.55</v>
      </c>
      <c r="L55" s="37">
        <v>4511.51</v>
      </c>
      <c r="M55" s="37">
        <v>5909.66</v>
      </c>
      <c r="N55" s="37">
        <v>0</v>
      </c>
    </row>
    <row r="56" spans="1:14">
      <c r="A56" s="22" t="s">
        <v>57</v>
      </c>
      <c r="B56" s="22" t="s">
        <v>219</v>
      </c>
      <c r="C56" s="22">
        <v>100012</v>
      </c>
      <c r="D56" s="22">
        <v>410003</v>
      </c>
      <c r="E56" s="22" t="str">
        <f t="shared" si="0"/>
        <v>100012410003</v>
      </c>
      <c r="F56" s="37">
        <v>500</v>
      </c>
      <c r="G56" s="37">
        <v>500</v>
      </c>
      <c r="H56" s="37">
        <v>0</v>
      </c>
      <c r="I56" s="37">
        <v>0</v>
      </c>
      <c r="J56" s="37">
        <v>0</v>
      </c>
      <c r="K56" s="37">
        <v>0</v>
      </c>
      <c r="L56" s="37">
        <v>51</v>
      </c>
      <c r="M56" s="37">
        <v>0</v>
      </c>
      <c r="N56" s="37">
        <v>0</v>
      </c>
    </row>
    <row r="57" spans="1:14">
      <c r="A57" s="22" t="s">
        <v>57</v>
      </c>
      <c r="B57" s="22" t="s">
        <v>220</v>
      </c>
      <c r="C57" s="22">
        <v>100012</v>
      </c>
      <c r="D57" s="22">
        <v>410004</v>
      </c>
      <c r="E57" s="22" t="str">
        <f t="shared" si="0"/>
        <v>100012410004</v>
      </c>
      <c r="F57" s="37">
        <v>500</v>
      </c>
      <c r="G57" s="37">
        <v>500</v>
      </c>
      <c r="H57" s="37">
        <v>0</v>
      </c>
      <c r="I57" s="37">
        <v>0</v>
      </c>
      <c r="J57" s="37">
        <v>0</v>
      </c>
      <c r="K57" s="37">
        <v>113.4</v>
      </c>
      <c r="L57" s="37">
        <v>266.08</v>
      </c>
      <c r="M57" s="37">
        <v>0</v>
      </c>
      <c r="N57" s="37">
        <v>203</v>
      </c>
    </row>
    <row r="58" spans="1:14">
      <c r="A58" s="22" t="s">
        <v>57</v>
      </c>
      <c r="B58" s="22" t="s">
        <v>221</v>
      </c>
      <c r="C58" s="22">
        <v>100012</v>
      </c>
      <c r="D58" s="22">
        <v>410005</v>
      </c>
      <c r="E58" s="22" t="str">
        <f t="shared" si="0"/>
        <v>100012410005</v>
      </c>
      <c r="F58" s="37">
        <v>1000</v>
      </c>
      <c r="G58" s="37">
        <v>1000</v>
      </c>
      <c r="H58" s="37">
        <v>0</v>
      </c>
      <c r="I58" s="37">
        <v>0</v>
      </c>
      <c r="J58" s="37">
        <v>0</v>
      </c>
      <c r="K58" s="37">
        <v>0</v>
      </c>
      <c r="L58" s="37">
        <v>696</v>
      </c>
      <c r="M58" s="37">
        <v>0</v>
      </c>
      <c r="N58" s="37">
        <v>0</v>
      </c>
    </row>
    <row r="59" spans="1:14">
      <c r="A59" s="22" t="s">
        <v>57</v>
      </c>
      <c r="B59" s="22" t="s">
        <v>229</v>
      </c>
      <c r="C59" s="22">
        <v>100012</v>
      </c>
      <c r="D59" s="22">
        <v>500104</v>
      </c>
      <c r="E59" s="22" t="str">
        <f t="shared" si="0"/>
        <v>100012500104</v>
      </c>
      <c r="F59" s="37">
        <v>0</v>
      </c>
      <c r="G59" s="37">
        <v>0</v>
      </c>
      <c r="H59" s="37">
        <v>0</v>
      </c>
      <c r="I59" s="37">
        <v>0</v>
      </c>
      <c r="J59" s="37">
        <v>0</v>
      </c>
      <c r="K59" s="37">
        <v>0</v>
      </c>
      <c r="L59" s="37">
        <v>1000</v>
      </c>
      <c r="M59" s="37">
        <v>0</v>
      </c>
      <c r="N59" s="37">
        <v>0</v>
      </c>
    </row>
    <row r="60" spans="1:14">
      <c r="A60" s="22" t="s">
        <v>57</v>
      </c>
      <c r="B60" s="22" t="s">
        <v>231</v>
      </c>
      <c r="C60" s="22">
        <v>100012</v>
      </c>
      <c r="D60" s="22">
        <v>500107</v>
      </c>
      <c r="E60" s="22" t="str">
        <f t="shared" si="0"/>
        <v>100012500107</v>
      </c>
      <c r="F60" s="37">
        <v>3000</v>
      </c>
      <c r="G60" s="37">
        <v>3000</v>
      </c>
      <c r="H60" s="37">
        <v>2123.5500000000002</v>
      </c>
      <c r="I60" s="37">
        <v>2123.5500000000002</v>
      </c>
      <c r="J60" s="37">
        <v>0</v>
      </c>
      <c r="K60" s="37">
        <v>2710.73</v>
      </c>
      <c r="L60" s="37">
        <v>2521.27</v>
      </c>
      <c r="M60" s="37">
        <v>2331.31</v>
      </c>
      <c r="N60" s="37">
        <v>0</v>
      </c>
    </row>
    <row r="61" spans="1:14">
      <c r="A61" s="22" t="s">
        <v>57</v>
      </c>
      <c r="B61" s="22" t="s">
        <v>240</v>
      </c>
      <c r="C61" s="22">
        <v>100012</v>
      </c>
      <c r="D61" s="22">
        <v>500118</v>
      </c>
      <c r="E61" s="22" t="str">
        <f t="shared" si="0"/>
        <v>100012500118</v>
      </c>
      <c r="F61" s="37">
        <v>12500</v>
      </c>
      <c r="G61" s="37">
        <v>12500</v>
      </c>
      <c r="H61" s="37">
        <v>664.73</v>
      </c>
      <c r="I61" s="37">
        <v>664.73</v>
      </c>
      <c r="J61" s="37">
        <v>0</v>
      </c>
      <c r="K61" s="37">
        <v>8820.48</v>
      </c>
      <c r="L61" s="37">
        <v>9649.4699999999993</v>
      </c>
      <c r="M61" s="37">
        <v>5810.64</v>
      </c>
      <c r="N61" s="37">
        <v>5602.4</v>
      </c>
    </row>
    <row r="62" spans="1:14">
      <c r="A62" s="22" t="s">
        <v>57</v>
      </c>
      <c r="B62" s="22" t="s">
        <v>66</v>
      </c>
      <c r="C62" s="22">
        <v>100012</v>
      </c>
      <c r="D62" s="22">
        <v>500124</v>
      </c>
      <c r="E62" s="22" t="str">
        <f t="shared" si="0"/>
        <v>100012500124</v>
      </c>
      <c r="F62" s="37">
        <v>0</v>
      </c>
      <c r="G62" s="37">
        <v>0</v>
      </c>
      <c r="H62" s="37">
        <v>0</v>
      </c>
      <c r="I62" s="37">
        <v>0</v>
      </c>
      <c r="J62" s="37">
        <v>0</v>
      </c>
      <c r="K62" s="37">
        <v>0</v>
      </c>
      <c r="L62" s="37">
        <v>0</v>
      </c>
      <c r="M62" s="37">
        <v>41.58</v>
      </c>
      <c r="N62" s="37">
        <v>0</v>
      </c>
    </row>
    <row r="63" spans="1:14">
      <c r="A63" s="22" t="s">
        <v>99</v>
      </c>
      <c r="B63" s="22" t="s">
        <v>192</v>
      </c>
      <c r="C63" s="22">
        <v>100013</v>
      </c>
      <c r="D63" s="22">
        <v>230020</v>
      </c>
      <c r="E63" s="22" t="str">
        <f t="shared" si="0"/>
        <v>100013230020</v>
      </c>
      <c r="F63" s="37">
        <v>2000</v>
      </c>
      <c r="G63" s="37">
        <v>2000</v>
      </c>
      <c r="H63" s="37">
        <v>0</v>
      </c>
      <c r="I63" s="37">
        <v>0</v>
      </c>
      <c r="J63" s="37">
        <v>0</v>
      </c>
      <c r="K63" s="37">
        <v>1794.4</v>
      </c>
      <c r="L63" s="37">
        <v>1640.17</v>
      </c>
      <c r="M63" s="37">
        <v>1023.16</v>
      </c>
      <c r="N63" s="37">
        <v>785.76</v>
      </c>
    </row>
    <row r="64" spans="1:14">
      <c r="A64" s="22" t="s">
        <v>99</v>
      </c>
      <c r="B64" s="22" t="s">
        <v>219</v>
      </c>
      <c r="C64" s="22">
        <v>100013</v>
      </c>
      <c r="D64" s="22">
        <v>410003</v>
      </c>
      <c r="E64" s="22" t="str">
        <f t="shared" si="0"/>
        <v>100013410003</v>
      </c>
      <c r="F64" s="37">
        <v>0</v>
      </c>
      <c r="G64" s="37">
        <v>0</v>
      </c>
      <c r="H64" s="37">
        <v>0</v>
      </c>
      <c r="I64" s="37">
        <v>0</v>
      </c>
      <c r="J64" s="37">
        <v>0</v>
      </c>
      <c r="K64" s="37">
        <v>0</v>
      </c>
      <c r="L64" s="37">
        <v>0</v>
      </c>
      <c r="M64" s="37">
        <v>110.4</v>
      </c>
      <c r="N64" s="37">
        <v>19.5</v>
      </c>
    </row>
    <row r="65" spans="1:14">
      <c r="A65" s="22" t="s">
        <v>99</v>
      </c>
      <c r="B65" s="22" t="s">
        <v>220</v>
      </c>
      <c r="C65" s="22">
        <v>100013</v>
      </c>
      <c r="D65" s="22">
        <v>410004</v>
      </c>
      <c r="E65" s="22" t="str">
        <f t="shared" si="0"/>
        <v>100013410004</v>
      </c>
      <c r="F65" s="37">
        <v>440</v>
      </c>
      <c r="G65" s="37">
        <v>440</v>
      </c>
      <c r="H65" s="37">
        <v>0</v>
      </c>
      <c r="I65" s="37">
        <v>0</v>
      </c>
      <c r="J65" s="37">
        <v>0</v>
      </c>
      <c r="K65" s="37">
        <v>274.10000000000002</v>
      </c>
      <c r="L65" s="37">
        <v>92.86</v>
      </c>
      <c r="M65" s="37">
        <v>170.17</v>
      </c>
      <c r="N65" s="37">
        <v>781.17</v>
      </c>
    </row>
    <row r="66" spans="1:14">
      <c r="A66" s="22" t="s">
        <v>99</v>
      </c>
      <c r="B66" s="22" t="s">
        <v>221</v>
      </c>
      <c r="C66" s="22">
        <v>100013</v>
      </c>
      <c r="D66" s="22">
        <v>410005</v>
      </c>
      <c r="E66" s="22" t="str">
        <f t="shared" si="0"/>
        <v>100013410005</v>
      </c>
      <c r="F66" s="37">
        <v>1000</v>
      </c>
      <c r="G66" s="37">
        <v>1000</v>
      </c>
      <c r="H66" s="37">
        <v>20</v>
      </c>
      <c r="I66" s="37">
        <v>20</v>
      </c>
      <c r="J66" s="37">
        <v>0</v>
      </c>
      <c r="K66" s="37">
        <v>3224.34</v>
      </c>
      <c r="L66" s="37">
        <v>0</v>
      </c>
      <c r="M66" s="37">
        <v>3201.64</v>
      </c>
      <c r="N66" s="37">
        <v>0</v>
      </c>
    </row>
    <row r="67" spans="1:14">
      <c r="A67" s="22" t="s">
        <v>99</v>
      </c>
      <c r="B67" s="22" t="s">
        <v>229</v>
      </c>
      <c r="C67" s="22">
        <v>100013</v>
      </c>
      <c r="D67" s="22">
        <v>500104</v>
      </c>
      <c r="E67" s="22" t="str">
        <f t="shared" ref="E67:E130" si="1">CONCATENATE(C67,D67)</f>
        <v>100013500104</v>
      </c>
      <c r="F67" s="37">
        <v>800</v>
      </c>
      <c r="G67" s="37">
        <v>800</v>
      </c>
      <c r="H67" s="37">
        <v>0</v>
      </c>
      <c r="I67" s="37">
        <v>0</v>
      </c>
      <c r="J67" s="37">
        <v>0</v>
      </c>
      <c r="K67" s="37">
        <v>381.5</v>
      </c>
      <c r="L67" s="37">
        <v>0</v>
      </c>
      <c r="M67" s="37">
        <v>0</v>
      </c>
      <c r="N67" s="37">
        <v>0</v>
      </c>
    </row>
    <row r="68" spans="1:14">
      <c r="A68" s="22" t="s">
        <v>99</v>
      </c>
      <c r="B68" s="22" t="s">
        <v>231</v>
      </c>
      <c r="C68" s="22">
        <v>100013</v>
      </c>
      <c r="D68" s="22">
        <v>500107</v>
      </c>
      <c r="E68" s="22" t="str">
        <f t="shared" si="1"/>
        <v>100013500107</v>
      </c>
      <c r="F68" s="37">
        <v>475</v>
      </c>
      <c r="G68" s="37">
        <v>475</v>
      </c>
      <c r="H68" s="37">
        <v>0</v>
      </c>
      <c r="I68" s="37">
        <v>0</v>
      </c>
      <c r="J68" s="37">
        <v>0</v>
      </c>
      <c r="K68" s="37">
        <v>100</v>
      </c>
      <c r="L68" s="37">
        <v>100</v>
      </c>
      <c r="M68" s="37">
        <v>225</v>
      </c>
      <c r="N68" s="37">
        <v>100</v>
      </c>
    </row>
    <row r="69" spans="1:14">
      <c r="A69" s="22" t="s">
        <v>99</v>
      </c>
      <c r="B69" s="22" t="s">
        <v>240</v>
      </c>
      <c r="C69" s="22">
        <v>100013</v>
      </c>
      <c r="D69" s="22">
        <v>500118</v>
      </c>
      <c r="E69" s="22" t="str">
        <f t="shared" si="1"/>
        <v>100013500118</v>
      </c>
      <c r="F69" s="37">
        <v>12237</v>
      </c>
      <c r="G69" s="37">
        <v>12237</v>
      </c>
      <c r="H69" s="37">
        <v>1935</v>
      </c>
      <c r="I69" s="37">
        <v>1935</v>
      </c>
      <c r="J69" s="37">
        <v>0</v>
      </c>
      <c r="K69" s="37">
        <v>8009.25</v>
      </c>
      <c r="L69" s="37">
        <v>4873.74</v>
      </c>
      <c r="M69" s="37">
        <v>5555.41</v>
      </c>
      <c r="N69" s="37">
        <v>1667.85</v>
      </c>
    </row>
    <row r="70" spans="1:14">
      <c r="A70" s="22" t="s">
        <v>99</v>
      </c>
      <c r="B70" s="22" t="s">
        <v>66</v>
      </c>
      <c r="C70" s="22">
        <v>100013</v>
      </c>
      <c r="D70" s="22">
        <v>500124</v>
      </c>
      <c r="E70" s="22" t="str">
        <f t="shared" si="1"/>
        <v>100013500124</v>
      </c>
      <c r="F70" s="37">
        <v>1913</v>
      </c>
      <c r="G70" s="37">
        <v>1913</v>
      </c>
      <c r="H70" s="37">
        <v>0</v>
      </c>
      <c r="I70" s="37">
        <v>0</v>
      </c>
      <c r="J70" s="37">
        <v>0</v>
      </c>
      <c r="K70" s="37">
        <v>48.73</v>
      </c>
      <c r="L70" s="37">
        <v>142.97</v>
      </c>
      <c r="M70" s="37">
        <v>0</v>
      </c>
      <c r="N70" s="37">
        <v>0</v>
      </c>
    </row>
    <row r="71" spans="1:14">
      <c r="A71" s="22" t="s">
        <v>100</v>
      </c>
      <c r="B71" s="22" t="s">
        <v>823</v>
      </c>
      <c r="C71" s="22">
        <v>100014</v>
      </c>
      <c r="D71" s="22">
        <v>140015</v>
      </c>
      <c r="E71" s="22" t="str">
        <f t="shared" si="1"/>
        <v>100014140015</v>
      </c>
      <c r="F71" s="37">
        <v>0</v>
      </c>
      <c r="G71" s="37">
        <v>0</v>
      </c>
      <c r="H71" s="37">
        <v>4775</v>
      </c>
      <c r="I71" s="37">
        <v>4775</v>
      </c>
      <c r="J71" s="37">
        <v>0</v>
      </c>
      <c r="K71" s="37">
        <v>5499.18</v>
      </c>
      <c r="L71" s="37">
        <v>0</v>
      </c>
      <c r="M71" s="37">
        <v>0</v>
      </c>
      <c r="N71" s="37">
        <v>0</v>
      </c>
    </row>
    <row r="72" spans="1:14">
      <c r="A72" s="22" t="s">
        <v>100</v>
      </c>
      <c r="B72" s="22" t="s">
        <v>218</v>
      </c>
      <c r="C72" s="22">
        <v>100014</v>
      </c>
      <c r="D72" s="22">
        <v>410001</v>
      </c>
      <c r="E72" s="22" t="str">
        <f t="shared" si="1"/>
        <v>100014410001</v>
      </c>
      <c r="F72" s="37">
        <v>500</v>
      </c>
      <c r="G72" s="37">
        <v>500</v>
      </c>
      <c r="H72" s="37">
        <v>0</v>
      </c>
      <c r="I72" s="37">
        <v>0</v>
      </c>
      <c r="J72" s="37">
        <v>0</v>
      </c>
      <c r="K72" s="37">
        <v>0</v>
      </c>
      <c r="L72" s="37">
        <v>0</v>
      </c>
      <c r="M72" s="37">
        <v>0</v>
      </c>
      <c r="N72" s="37">
        <v>0</v>
      </c>
    </row>
    <row r="73" spans="1:14">
      <c r="A73" s="22" t="s">
        <v>100</v>
      </c>
      <c r="B73" s="22" t="s">
        <v>219</v>
      </c>
      <c r="C73" s="22">
        <v>100014</v>
      </c>
      <c r="D73" s="22">
        <v>410003</v>
      </c>
      <c r="E73" s="22" t="str">
        <f t="shared" si="1"/>
        <v>100014410003</v>
      </c>
      <c r="F73" s="37">
        <v>250</v>
      </c>
      <c r="G73" s="37">
        <v>250</v>
      </c>
      <c r="H73" s="37">
        <v>0</v>
      </c>
      <c r="I73" s="37">
        <v>0</v>
      </c>
      <c r="J73" s="37">
        <v>0</v>
      </c>
      <c r="K73" s="37">
        <v>95.43</v>
      </c>
      <c r="L73" s="37">
        <v>0</v>
      </c>
      <c r="M73" s="37">
        <v>0</v>
      </c>
      <c r="N73" s="37">
        <v>0</v>
      </c>
    </row>
    <row r="74" spans="1:14">
      <c r="A74" s="22" t="s">
        <v>100</v>
      </c>
      <c r="B74" s="22" t="s">
        <v>220</v>
      </c>
      <c r="C74" s="22">
        <v>100014</v>
      </c>
      <c r="D74" s="22">
        <v>410004</v>
      </c>
      <c r="E74" s="22" t="str">
        <f t="shared" si="1"/>
        <v>100014410004</v>
      </c>
      <c r="F74" s="37">
        <v>250</v>
      </c>
      <c r="G74" s="37">
        <v>250</v>
      </c>
      <c r="H74" s="37">
        <v>0</v>
      </c>
      <c r="I74" s="37">
        <v>0</v>
      </c>
      <c r="J74" s="37">
        <v>0</v>
      </c>
      <c r="K74" s="37">
        <v>0</v>
      </c>
      <c r="L74" s="37">
        <v>0</v>
      </c>
      <c r="M74" s="37">
        <v>0</v>
      </c>
      <c r="N74" s="37">
        <v>4160.83</v>
      </c>
    </row>
    <row r="75" spans="1:14">
      <c r="A75" s="22" t="s">
        <v>100</v>
      </c>
      <c r="B75" s="22" t="s">
        <v>221</v>
      </c>
      <c r="C75" s="22">
        <v>100014</v>
      </c>
      <c r="D75" s="22">
        <v>410005</v>
      </c>
      <c r="E75" s="22" t="str">
        <f t="shared" si="1"/>
        <v>100014410005</v>
      </c>
      <c r="F75" s="37">
        <v>9000</v>
      </c>
      <c r="G75" s="37">
        <v>9000</v>
      </c>
      <c r="H75" s="37">
        <v>8900</v>
      </c>
      <c r="I75" s="37">
        <v>4434.6499999999996</v>
      </c>
      <c r="J75" s="37">
        <v>4465.3500000000004</v>
      </c>
      <c r="K75" s="37">
        <v>0</v>
      </c>
      <c r="L75" s="37">
        <v>0</v>
      </c>
      <c r="M75" s="37">
        <v>0</v>
      </c>
      <c r="N75" s="37">
        <v>0</v>
      </c>
    </row>
    <row r="76" spans="1:14">
      <c r="A76" s="22" t="s">
        <v>100</v>
      </c>
      <c r="B76" s="22" t="s">
        <v>229</v>
      </c>
      <c r="C76" s="22">
        <v>100014</v>
      </c>
      <c r="D76" s="22">
        <v>500104</v>
      </c>
      <c r="E76" s="22" t="str">
        <f t="shared" si="1"/>
        <v>100014500104</v>
      </c>
      <c r="F76" s="37">
        <v>6000</v>
      </c>
      <c r="G76" s="37">
        <v>6000</v>
      </c>
      <c r="H76" s="37">
        <v>0</v>
      </c>
      <c r="I76" s="37">
        <v>0</v>
      </c>
      <c r="J76" s="37">
        <v>0</v>
      </c>
      <c r="K76" s="37">
        <v>0</v>
      </c>
      <c r="L76" s="37">
        <v>0</v>
      </c>
      <c r="M76" s="37">
        <v>0</v>
      </c>
      <c r="N76" s="37">
        <v>0</v>
      </c>
    </row>
    <row r="77" spans="1:14">
      <c r="A77" s="22" t="s">
        <v>100</v>
      </c>
      <c r="B77" s="22" t="s">
        <v>231</v>
      </c>
      <c r="C77" s="22">
        <v>100014</v>
      </c>
      <c r="D77" s="22">
        <v>500107</v>
      </c>
      <c r="E77" s="22" t="str">
        <f t="shared" si="1"/>
        <v>100014500107</v>
      </c>
      <c r="F77" s="37">
        <v>75</v>
      </c>
      <c r="G77" s="37">
        <v>75</v>
      </c>
      <c r="H77" s="37">
        <v>0</v>
      </c>
      <c r="I77" s="37">
        <v>0</v>
      </c>
      <c r="J77" s="37">
        <v>0</v>
      </c>
      <c r="K77" s="37">
        <v>0</v>
      </c>
      <c r="L77" s="37">
        <v>0</v>
      </c>
      <c r="M77" s="37">
        <v>0</v>
      </c>
      <c r="N77" s="37">
        <v>0</v>
      </c>
    </row>
    <row r="78" spans="1:14">
      <c r="A78" s="22" t="s">
        <v>100</v>
      </c>
      <c r="B78" s="22" t="s">
        <v>240</v>
      </c>
      <c r="C78" s="22">
        <v>100014</v>
      </c>
      <c r="D78" s="22">
        <v>500118</v>
      </c>
      <c r="E78" s="22" t="str">
        <f t="shared" si="1"/>
        <v>100014500118</v>
      </c>
      <c r="F78" s="37">
        <v>0</v>
      </c>
      <c r="G78" s="37">
        <v>0</v>
      </c>
      <c r="H78" s="37">
        <v>0</v>
      </c>
      <c r="I78" s="37">
        <v>0</v>
      </c>
      <c r="J78" s="37">
        <v>0</v>
      </c>
      <c r="K78" s="37">
        <v>600</v>
      </c>
      <c r="L78" s="37">
        <v>0</v>
      </c>
      <c r="M78" s="37">
        <v>0</v>
      </c>
      <c r="N78" s="37">
        <v>0</v>
      </c>
    </row>
    <row r="79" spans="1:14">
      <c r="A79" s="22" t="s">
        <v>100</v>
      </c>
      <c r="B79" s="22" t="s">
        <v>66</v>
      </c>
      <c r="C79" s="22">
        <v>100014</v>
      </c>
      <c r="D79" s="22">
        <v>500124</v>
      </c>
      <c r="E79" s="22" t="str">
        <f t="shared" si="1"/>
        <v>100014500124</v>
      </c>
      <c r="F79" s="37">
        <v>0</v>
      </c>
      <c r="G79" s="37">
        <v>0</v>
      </c>
      <c r="H79" s="37">
        <v>0</v>
      </c>
      <c r="I79" s="37">
        <v>0</v>
      </c>
      <c r="J79" s="37">
        <v>0</v>
      </c>
      <c r="K79" s="37">
        <v>232</v>
      </c>
      <c r="L79" s="37">
        <v>0</v>
      </c>
      <c r="M79" s="37">
        <v>0</v>
      </c>
      <c r="N79" s="37">
        <v>0</v>
      </c>
    </row>
    <row r="80" spans="1:14">
      <c r="A80" s="22" t="s">
        <v>101</v>
      </c>
      <c r="B80" s="22" t="s">
        <v>190</v>
      </c>
      <c r="C80" s="22">
        <v>100015</v>
      </c>
      <c r="D80" s="22">
        <v>230010</v>
      </c>
      <c r="E80" s="22" t="str">
        <f t="shared" si="1"/>
        <v>100015230010</v>
      </c>
      <c r="F80" s="37">
        <v>0</v>
      </c>
      <c r="G80" s="37">
        <v>0</v>
      </c>
      <c r="H80" s="37">
        <v>0</v>
      </c>
      <c r="I80" s="37">
        <v>0</v>
      </c>
      <c r="J80" s="37">
        <v>0</v>
      </c>
      <c r="K80" s="37">
        <v>0</v>
      </c>
      <c r="L80" s="37">
        <v>0</v>
      </c>
      <c r="M80" s="37">
        <v>340</v>
      </c>
      <c r="N80" s="37">
        <v>0</v>
      </c>
    </row>
    <row r="81" spans="1:14">
      <c r="A81" s="22" t="s">
        <v>101</v>
      </c>
      <c r="B81" s="22" t="s">
        <v>192</v>
      </c>
      <c r="C81" s="22">
        <v>100015</v>
      </c>
      <c r="D81" s="22">
        <v>230020</v>
      </c>
      <c r="E81" s="22" t="str">
        <f t="shared" si="1"/>
        <v>100015230020</v>
      </c>
      <c r="F81" s="37">
        <v>0</v>
      </c>
      <c r="G81" s="37">
        <v>0</v>
      </c>
      <c r="H81" s="37">
        <v>0</v>
      </c>
      <c r="I81" s="37">
        <v>0</v>
      </c>
      <c r="J81" s="37">
        <v>0</v>
      </c>
      <c r="K81" s="37">
        <v>892.11</v>
      </c>
      <c r="L81" s="37">
        <v>1067.6099999999999</v>
      </c>
      <c r="M81" s="37">
        <v>2332.5</v>
      </c>
      <c r="N81" s="37">
        <v>0</v>
      </c>
    </row>
    <row r="82" spans="1:14">
      <c r="A82" s="22" t="s">
        <v>101</v>
      </c>
      <c r="B82" s="22" t="s">
        <v>194</v>
      </c>
      <c r="C82" s="22">
        <v>100015</v>
      </c>
      <c r="D82" s="22">
        <v>230050</v>
      </c>
      <c r="E82" s="22" t="str">
        <f t="shared" si="1"/>
        <v>100015230050</v>
      </c>
      <c r="F82" s="37">
        <v>0</v>
      </c>
      <c r="G82" s="37">
        <v>0</v>
      </c>
      <c r="H82" s="37">
        <v>0</v>
      </c>
      <c r="I82" s="37">
        <v>0</v>
      </c>
      <c r="J82" s="37">
        <v>0</v>
      </c>
      <c r="K82" s="37">
        <v>1316.25</v>
      </c>
      <c r="L82" s="37">
        <v>1000</v>
      </c>
      <c r="M82" s="37">
        <v>0</v>
      </c>
      <c r="N82" s="37">
        <v>0</v>
      </c>
    </row>
    <row r="83" spans="1:14">
      <c r="A83" s="22" t="s">
        <v>101</v>
      </c>
      <c r="B83" s="22" t="s">
        <v>220</v>
      </c>
      <c r="C83" s="22">
        <v>100015</v>
      </c>
      <c r="D83" s="22">
        <v>410004</v>
      </c>
      <c r="E83" s="22" t="str">
        <f t="shared" si="1"/>
        <v>100015410004</v>
      </c>
      <c r="F83" s="37">
        <v>20200</v>
      </c>
      <c r="G83" s="37">
        <v>20200</v>
      </c>
      <c r="H83" s="37">
        <v>7206.2</v>
      </c>
      <c r="I83" s="37">
        <v>26.2</v>
      </c>
      <c r="J83" s="37">
        <v>7180</v>
      </c>
      <c r="K83" s="37">
        <v>6429.09</v>
      </c>
      <c r="L83" s="37">
        <v>0</v>
      </c>
      <c r="M83" s="37">
        <v>3046.02</v>
      </c>
      <c r="N83" s="37">
        <v>0</v>
      </c>
    </row>
    <row r="84" spans="1:14">
      <c r="A84" s="22" t="s">
        <v>101</v>
      </c>
      <c r="B84" s="22" t="s">
        <v>221</v>
      </c>
      <c r="C84" s="22">
        <v>100015</v>
      </c>
      <c r="D84" s="22">
        <v>410005</v>
      </c>
      <c r="E84" s="22" t="str">
        <f t="shared" si="1"/>
        <v>100015410005</v>
      </c>
      <c r="F84" s="37">
        <v>45000</v>
      </c>
      <c r="G84" s="37">
        <v>45000</v>
      </c>
      <c r="H84" s="37">
        <v>5000</v>
      </c>
      <c r="I84" s="37">
        <v>0</v>
      </c>
      <c r="J84" s="37">
        <v>5000</v>
      </c>
      <c r="K84" s="37">
        <v>2530.5300000000002</v>
      </c>
      <c r="L84" s="37">
        <v>3791.28</v>
      </c>
      <c r="M84" s="37">
        <v>27204.61</v>
      </c>
      <c r="N84" s="37">
        <v>0</v>
      </c>
    </row>
    <row r="85" spans="1:14">
      <c r="A85" s="22" t="s">
        <v>101</v>
      </c>
      <c r="B85" s="22" t="s">
        <v>70</v>
      </c>
      <c r="C85" s="22">
        <v>100015</v>
      </c>
      <c r="D85" s="22">
        <v>500001</v>
      </c>
      <c r="E85" s="22" t="str">
        <f t="shared" si="1"/>
        <v>100015500001</v>
      </c>
      <c r="F85" s="37">
        <v>0</v>
      </c>
      <c r="G85" s="37">
        <v>0</v>
      </c>
      <c r="H85" s="37">
        <v>0</v>
      </c>
      <c r="I85" s="37">
        <v>0</v>
      </c>
      <c r="J85" s="37">
        <v>0</v>
      </c>
      <c r="K85" s="37">
        <v>0</v>
      </c>
      <c r="L85" s="37">
        <v>0</v>
      </c>
      <c r="M85" s="37">
        <v>77</v>
      </c>
      <c r="N85" s="37">
        <v>0</v>
      </c>
    </row>
    <row r="86" spans="1:14">
      <c r="A86" s="22" t="s">
        <v>101</v>
      </c>
      <c r="B86" s="22" t="s">
        <v>229</v>
      </c>
      <c r="C86" s="22">
        <v>100015</v>
      </c>
      <c r="D86" s="22">
        <v>500104</v>
      </c>
      <c r="E86" s="22" t="str">
        <f t="shared" si="1"/>
        <v>100015500104</v>
      </c>
      <c r="F86" s="37">
        <v>50000</v>
      </c>
      <c r="G86" s="37">
        <v>50000</v>
      </c>
      <c r="H86" s="37">
        <v>42717</v>
      </c>
      <c r="I86" s="37">
        <v>1486.25</v>
      </c>
      <c r="J86" s="37">
        <v>41230.75</v>
      </c>
      <c r="K86" s="37">
        <v>43995.99</v>
      </c>
      <c r="L86" s="37">
        <v>40064.050000000003</v>
      </c>
      <c r="M86" s="37">
        <v>19391.150000000001</v>
      </c>
      <c r="N86" s="37">
        <v>0</v>
      </c>
    </row>
    <row r="87" spans="1:14">
      <c r="A87" s="22" t="s">
        <v>101</v>
      </c>
      <c r="B87" s="22" t="s">
        <v>66</v>
      </c>
      <c r="C87" s="22">
        <v>100015</v>
      </c>
      <c r="D87" s="22">
        <v>500124</v>
      </c>
      <c r="E87" s="22" t="str">
        <f t="shared" si="1"/>
        <v>100015500124</v>
      </c>
      <c r="F87" s="37">
        <v>200</v>
      </c>
      <c r="G87" s="37">
        <v>200</v>
      </c>
      <c r="H87" s="37">
        <v>18</v>
      </c>
      <c r="I87" s="37">
        <v>18</v>
      </c>
      <c r="J87" s="37">
        <v>0</v>
      </c>
      <c r="K87" s="37">
        <v>68</v>
      </c>
      <c r="L87" s="37">
        <v>0</v>
      </c>
      <c r="M87" s="37">
        <v>0</v>
      </c>
      <c r="N87" s="37">
        <v>0</v>
      </c>
    </row>
    <row r="88" spans="1:14">
      <c r="A88" s="22" t="s">
        <v>101</v>
      </c>
      <c r="B88" s="22" t="s">
        <v>7</v>
      </c>
      <c r="C88" s="22">
        <v>100015</v>
      </c>
      <c r="D88" s="22">
        <v>500127</v>
      </c>
      <c r="E88" s="22" t="str">
        <f t="shared" si="1"/>
        <v>100015500127</v>
      </c>
      <c r="F88" s="37">
        <v>3000</v>
      </c>
      <c r="G88" s="37">
        <v>3000</v>
      </c>
      <c r="H88" s="37">
        <v>0</v>
      </c>
      <c r="I88" s="37">
        <v>0</v>
      </c>
      <c r="J88" s="37">
        <v>0</v>
      </c>
      <c r="K88" s="37">
        <v>0</v>
      </c>
      <c r="L88" s="37">
        <v>103</v>
      </c>
      <c r="M88" s="37">
        <v>4060.25</v>
      </c>
      <c r="N88" s="37">
        <v>0</v>
      </c>
    </row>
    <row r="89" spans="1:14">
      <c r="A89" s="22" t="s">
        <v>101</v>
      </c>
      <c r="B89" s="22" t="s">
        <v>826</v>
      </c>
      <c r="C89" s="22">
        <v>100015</v>
      </c>
      <c r="D89" s="22">
        <v>730000</v>
      </c>
      <c r="E89" s="22" t="str">
        <f t="shared" si="1"/>
        <v>100015730000</v>
      </c>
      <c r="F89" s="37">
        <v>0</v>
      </c>
      <c r="G89" s="37">
        <v>0</v>
      </c>
      <c r="H89" s="37">
        <v>0</v>
      </c>
      <c r="I89" s="37">
        <v>0</v>
      </c>
      <c r="J89" s="37">
        <v>0</v>
      </c>
      <c r="K89" s="37">
        <v>0</v>
      </c>
      <c r="L89" s="37">
        <v>0</v>
      </c>
      <c r="M89" s="37">
        <v>2550</v>
      </c>
      <c r="N89" s="37">
        <v>0</v>
      </c>
    </row>
    <row r="90" spans="1:14">
      <c r="A90" s="22" t="s">
        <v>102</v>
      </c>
      <c r="B90" s="22" t="s">
        <v>823</v>
      </c>
      <c r="C90" s="22">
        <v>101000</v>
      </c>
      <c r="D90" s="22">
        <v>140015</v>
      </c>
      <c r="E90" s="22" t="str">
        <f t="shared" si="1"/>
        <v>101000140015</v>
      </c>
      <c r="F90" s="37">
        <v>6570</v>
      </c>
      <c r="G90" s="37">
        <v>6570</v>
      </c>
      <c r="H90" s="37">
        <v>2884.32</v>
      </c>
      <c r="I90" s="37">
        <v>2884.32</v>
      </c>
      <c r="J90" s="37">
        <v>0</v>
      </c>
      <c r="K90" s="37">
        <v>15725.85</v>
      </c>
      <c r="L90" s="37">
        <v>8077.62</v>
      </c>
      <c r="M90" s="37">
        <v>0</v>
      </c>
      <c r="N90" s="37">
        <v>5044.55</v>
      </c>
    </row>
    <row r="91" spans="1:14">
      <c r="A91" s="22" t="s">
        <v>102</v>
      </c>
      <c r="B91" s="22" t="s">
        <v>192</v>
      </c>
      <c r="C91" s="22">
        <v>101000</v>
      </c>
      <c r="D91" s="22">
        <v>230020</v>
      </c>
      <c r="E91" s="22" t="str">
        <f t="shared" si="1"/>
        <v>101000230020</v>
      </c>
      <c r="F91" s="37">
        <v>0</v>
      </c>
      <c r="G91" s="37">
        <v>0</v>
      </c>
      <c r="H91" s="37">
        <v>0</v>
      </c>
      <c r="I91" s="37">
        <v>0</v>
      </c>
      <c r="J91" s="37">
        <v>0</v>
      </c>
      <c r="K91" s="37">
        <v>275.58999999999997</v>
      </c>
      <c r="L91" s="37">
        <v>0</v>
      </c>
      <c r="M91" s="37">
        <v>0</v>
      </c>
      <c r="N91" s="37">
        <v>1740.55</v>
      </c>
    </row>
    <row r="92" spans="1:14">
      <c r="A92" s="22" t="s">
        <v>102</v>
      </c>
      <c r="B92" s="22" t="s">
        <v>193</v>
      </c>
      <c r="C92" s="22">
        <v>101000</v>
      </c>
      <c r="D92" s="22">
        <v>230025</v>
      </c>
      <c r="E92" s="22" t="str">
        <f t="shared" si="1"/>
        <v>101000230025</v>
      </c>
      <c r="F92" s="37">
        <v>0</v>
      </c>
      <c r="G92" s="37">
        <v>0</v>
      </c>
      <c r="H92" s="37">
        <v>0</v>
      </c>
      <c r="I92" s="37">
        <v>0</v>
      </c>
      <c r="J92" s="37">
        <v>0</v>
      </c>
      <c r="K92" s="37">
        <v>0</v>
      </c>
      <c r="L92" s="37">
        <v>0</v>
      </c>
      <c r="M92" s="37">
        <v>0</v>
      </c>
      <c r="N92" s="37">
        <v>7116.37</v>
      </c>
    </row>
    <row r="93" spans="1:14">
      <c r="A93" s="22" t="s">
        <v>102</v>
      </c>
      <c r="B93" s="22" t="s">
        <v>194</v>
      </c>
      <c r="C93" s="22">
        <v>101000</v>
      </c>
      <c r="D93" s="22">
        <v>230050</v>
      </c>
      <c r="E93" s="22" t="str">
        <f t="shared" si="1"/>
        <v>101000230050</v>
      </c>
      <c r="F93" s="37">
        <v>15628</v>
      </c>
      <c r="G93" s="37">
        <v>15628</v>
      </c>
      <c r="H93" s="37">
        <v>0</v>
      </c>
      <c r="I93" s="37">
        <v>0</v>
      </c>
      <c r="J93" s="37">
        <v>0</v>
      </c>
      <c r="K93" s="37">
        <v>2210</v>
      </c>
      <c r="L93" s="37">
        <v>8501.5</v>
      </c>
      <c r="M93" s="37">
        <v>8401.5</v>
      </c>
      <c r="N93" s="37">
        <v>4316</v>
      </c>
    </row>
    <row r="94" spans="1:14">
      <c r="A94" s="22" t="s">
        <v>102</v>
      </c>
      <c r="B94" s="22" t="s">
        <v>218</v>
      </c>
      <c r="C94" s="22">
        <v>101000</v>
      </c>
      <c r="D94" s="22">
        <v>410001</v>
      </c>
      <c r="E94" s="22" t="str">
        <f t="shared" si="1"/>
        <v>101000410001</v>
      </c>
      <c r="F94" s="37">
        <v>150</v>
      </c>
      <c r="G94" s="37">
        <v>150</v>
      </c>
      <c r="H94" s="37">
        <v>0</v>
      </c>
      <c r="I94" s="37">
        <v>0</v>
      </c>
      <c r="J94" s="37">
        <v>0</v>
      </c>
      <c r="K94" s="37">
        <v>72.489999999999995</v>
      </c>
      <c r="L94" s="37">
        <v>83</v>
      </c>
      <c r="M94" s="37">
        <v>65.25</v>
      </c>
      <c r="N94" s="37">
        <v>93</v>
      </c>
    </row>
    <row r="95" spans="1:14">
      <c r="A95" s="22" t="s">
        <v>102</v>
      </c>
      <c r="B95" s="22" t="s">
        <v>219</v>
      </c>
      <c r="C95" s="22">
        <v>101000</v>
      </c>
      <c r="D95" s="22">
        <v>410003</v>
      </c>
      <c r="E95" s="22" t="str">
        <f t="shared" si="1"/>
        <v>101000410003</v>
      </c>
      <c r="F95" s="37">
        <v>2000</v>
      </c>
      <c r="G95" s="37">
        <v>2000</v>
      </c>
      <c r="H95" s="37">
        <v>0</v>
      </c>
      <c r="I95" s="37">
        <v>0</v>
      </c>
      <c r="J95" s="37">
        <v>0</v>
      </c>
      <c r="K95" s="37">
        <v>0</v>
      </c>
      <c r="L95" s="37">
        <v>600</v>
      </c>
      <c r="M95" s="37">
        <v>1080</v>
      </c>
      <c r="N95" s="37">
        <v>60</v>
      </c>
    </row>
    <row r="96" spans="1:14">
      <c r="A96" s="22" t="s">
        <v>102</v>
      </c>
      <c r="B96" s="22" t="s">
        <v>220</v>
      </c>
      <c r="C96" s="22">
        <v>101000</v>
      </c>
      <c r="D96" s="22">
        <v>410004</v>
      </c>
      <c r="E96" s="22" t="str">
        <f t="shared" si="1"/>
        <v>101000410004</v>
      </c>
      <c r="F96" s="37">
        <v>5000</v>
      </c>
      <c r="G96" s="37">
        <v>5000</v>
      </c>
      <c r="H96" s="37">
        <v>3074.41</v>
      </c>
      <c r="I96" s="37">
        <v>1586.54</v>
      </c>
      <c r="J96" s="37">
        <v>1487.87</v>
      </c>
      <c r="K96" s="37">
        <v>2672.07</v>
      </c>
      <c r="L96" s="37">
        <v>5782.52</v>
      </c>
      <c r="M96" s="37">
        <v>6704</v>
      </c>
      <c r="N96" s="37">
        <v>7962.83</v>
      </c>
    </row>
    <row r="97" spans="1:14">
      <c r="A97" s="22" t="s">
        <v>102</v>
      </c>
      <c r="B97" s="22" t="s">
        <v>221</v>
      </c>
      <c r="C97" s="22">
        <v>101000</v>
      </c>
      <c r="D97" s="22">
        <v>410005</v>
      </c>
      <c r="E97" s="22" t="str">
        <f t="shared" si="1"/>
        <v>101000410005</v>
      </c>
      <c r="F97" s="37">
        <v>2000</v>
      </c>
      <c r="G97" s="37">
        <v>2000</v>
      </c>
      <c r="H97" s="37">
        <v>123.11</v>
      </c>
      <c r="I97" s="37">
        <v>123.11</v>
      </c>
      <c r="J97" s="37">
        <v>0</v>
      </c>
      <c r="K97" s="37">
        <v>1124.24</v>
      </c>
      <c r="L97" s="37">
        <v>2314.87</v>
      </c>
      <c r="M97" s="37">
        <v>3222.76</v>
      </c>
      <c r="N97" s="37">
        <v>0</v>
      </c>
    </row>
    <row r="98" spans="1:14">
      <c r="A98" s="22" t="s">
        <v>102</v>
      </c>
      <c r="B98" s="22" t="s">
        <v>229</v>
      </c>
      <c r="C98" s="22">
        <v>101000</v>
      </c>
      <c r="D98" s="22">
        <v>500104</v>
      </c>
      <c r="E98" s="22" t="str">
        <f t="shared" si="1"/>
        <v>101000500104</v>
      </c>
      <c r="F98" s="37">
        <v>0</v>
      </c>
      <c r="G98" s="37">
        <v>0</v>
      </c>
      <c r="H98" s="37">
        <v>0</v>
      </c>
      <c r="I98" s="37">
        <v>0</v>
      </c>
      <c r="J98" s="37">
        <v>0</v>
      </c>
      <c r="K98" s="37">
        <v>0</v>
      </c>
      <c r="L98" s="37">
        <v>61071.45</v>
      </c>
      <c r="M98" s="37">
        <v>51847.57</v>
      </c>
      <c r="N98" s="37">
        <v>55548.77</v>
      </c>
    </row>
    <row r="99" spans="1:14">
      <c r="A99" s="22" t="s">
        <v>102</v>
      </c>
      <c r="B99" s="22" t="s">
        <v>231</v>
      </c>
      <c r="C99" s="22">
        <v>101000</v>
      </c>
      <c r="D99" s="22">
        <v>500107</v>
      </c>
      <c r="E99" s="22" t="str">
        <f t="shared" si="1"/>
        <v>101000500107</v>
      </c>
      <c r="F99" s="37">
        <v>1000</v>
      </c>
      <c r="G99" s="37">
        <v>1000</v>
      </c>
      <c r="H99" s="37">
        <v>0</v>
      </c>
      <c r="I99" s="37">
        <v>0</v>
      </c>
      <c r="J99" s="37">
        <v>0</v>
      </c>
      <c r="K99" s="37">
        <v>1567.37</v>
      </c>
      <c r="L99" s="37">
        <v>600</v>
      </c>
      <c r="M99" s="37">
        <v>75</v>
      </c>
      <c r="N99" s="37">
        <v>359.82</v>
      </c>
    </row>
    <row r="100" spans="1:14">
      <c r="A100" s="22" t="s">
        <v>102</v>
      </c>
      <c r="B100" s="22" t="s">
        <v>237</v>
      </c>
      <c r="C100" s="22">
        <v>101000</v>
      </c>
      <c r="D100" s="22">
        <v>500115</v>
      </c>
      <c r="E100" s="22" t="str">
        <f t="shared" si="1"/>
        <v>101000500115</v>
      </c>
      <c r="F100" s="37">
        <v>1000</v>
      </c>
      <c r="G100" s="37">
        <v>1000</v>
      </c>
      <c r="H100" s="37">
        <v>0</v>
      </c>
      <c r="I100" s="37">
        <v>0</v>
      </c>
      <c r="J100" s="37">
        <v>0</v>
      </c>
      <c r="K100" s="37">
        <v>0</v>
      </c>
      <c r="L100" s="37">
        <v>0</v>
      </c>
      <c r="M100" s="37">
        <v>85.91</v>
      </c>
      <c r="N100" s="37">
        <v>401.4</v>
      </c>
    </row>
    <row r="101" spans="1:14">
      <c r="A101" s="22" t="s">
        <v>102</v>
      </c>
      <c r="B101" s="22" t="s">
        <v>240</v>
      </c>
      <c r="C101" s="22">
        <v>101000</v>
      </c>
      <c r="D101" s="22">
        <v>500118</v>
      </c>
      <c r="E101" s="22" t="str">
        <f t="shared" si="1"/>
        <v>101000500118</v>
      </c>
      <c r="F101" s="37">
        <v>10000</v>
      </c>
      <c r="G101" s="37">
        <v>10000</v>
      </c>
      <c r="H101" s="37">
        <v>3584.65</v>
      </c>
      <c r="I101" s="37">
        <v>3584.65</v>
      </c>
      <c r="J101" s="37">
        <v>0</v>
      </c>
      <c r="K101" s="37">
        <v>23318.28</v>
      </c>
      <c r="L101" s="37">
        <v>14272.93</v>
      </c>
      <c r="M101" s="37">
        <v>7169.08</v>
      </c>
      <c r="N101" s="37">
        <v>6869.79</v>
      </c>
    </row>
    <row r="102" spans="1:14">
      <c r="A102" s="22" t="s">
        <v>102</v>
      </c>
      <c r="B102" s="22" t="s">
        <v>66</v>
      </c>
      <c r="C102" s="22">
        <v>101000</v>
      </c>
      <c r="D102" s="22">
        <v>500124</v>
      </c>
      <c r="E102" s="22" t="str">
        <f t="shared" si="1"/>
        <v>101000500124</v>
      </c>
      <c r="F102" s="37">
        <v>0</v>
      </c>
      <c r="G102" s="37">
        <v>0</v>
      </c>
      <c r="H102" s="37">
        <v>0</v>
      </c>
      <c r="I102" s="37">
        <v>0</v>
      </c>
      <c r="J102" s="37">
        <v>0</v>
      </c>
      <c r="K102" s="37">
        <v>0</v>
      </c>
      <c r="L102" s="37">
        <v>23.54</v>
      </c>
      <c r="M102" s="37">
        <v>413.78</v>
      </c>
      <c r="N102" s="37">
        <v>230.06</v>
      </c>
    </row>
    <row r="103" spans="1:14">
      <c r="A103" s="22" t="s">
        <v>102</v>
      </c>
      <c r="B103" s="22" t="s">
        <v>261</v>
      </c>
      <c r="C103" s="22">
        <v>101000</v>
      </c>
      <c r="D103" s="22">
        <v>640004</v>
      </c>
      <c r="E103" s="22" t="str">
        <f t="shared" si="1"/>
        <v>101000640004</v>
      </c>
      <c r="F103" s="37">
        <v>0</v>
      </c>
      <c r="G103" s="37">
        <v>0</v>
      </c>
      <c r="H103" s="37">
        <v>0</v>
      </c>
      <c r="I103" s="37">
        <v>0</v>
      </c>
      <c r="J103" s="37">
        <v>0</v>
      </c>
      <c r="K103" s="37">
        <v>0</v>
      </c>
      <c r="L103" s="37">
        <v>0</v>
      </c>
      <c r="M103" s="37">
        <v>2223.27</v>
      </c>
      <c r="N103" s="37">
        <v>0</v>
      </c>
    </row>
    <row r="104" spans="1:14">
      <c r="A104" s="22" t="s">
        <v>827</v>
      </c>
      <c r="B104" s="22" t="s">
        <v>220</v>
      </c>
      <c r="C104" s="22">
        <v>101001</v>
      </c>
      <c r="D104" s="22">
        <v>410004</v>
      </c>
      <c r="E104" s="22" t="str">
        <f t="shared" si="1"/>
        <v>101001410004</v>
      </c>
      <c r="F104" s="37">
        <v>2000</v>
      </c>
      <c r="G104" s="37">
        <v>2000</v>
      </c>
      <c r="H104" s="37">
        <v>0</v>
      </c>
      <c r="I104" s="37">
        <v>0</v>
      </c>
      <c r="J104" s="37">
        <v>0</v>
      </c>
      <c r="K104" s="37">
        <v>1188.6600000000001</v>
      </c>
      <c r="L104" s="37">
        <v>0</v>
      </c>
      <c r="M104" s="37">
        <v>0</v>
      </c>
      <c r="N104" s="37">
        <v>0</v>
      </c>
    </row>
    <row r="105" spans="1:14">
      <c r="A105" s="22" t="s">
        <v>827</v>
      </c>
      <c r="B105" s="22" t="s">
        <v>221</v>
      </c>
      <c r="C105" s="22">
        <v>101001</v>
      </c>
      <c r="D105" s="22">
        <v>410005</v>
      </c>
      <c r="E105" s="22" t="str">
        <f t="shared" si="1"/>
        <v>101001410005</v>
      </c>
      <c r="F105" s="37">
        <v>0</v>
      </c>
      <c r="G105" s="37">
        <v>0</v>
      </c>
      <c r="H105" s="37">
        <v>0</v>
      </c>
      <c r="I105" s="37">
        <v>0</v>
      </c>
      <c r="J105" s="37">
        <v>0</v>
      </c>
      <c r="K105" s="37">
        <v>59.21</v>
      </c>
      <c r="L105" s="37">
        <v>0</v>
      </c>
      <c r="M105" s="37">
        <v>0</v>
      </c>
      <c r="N105" s="37">
        <v>0</v>
      </c>
    </row>
    <row r="106" spans="1:14">
      <c r="A106" s="22" t="s">
        <v>3</v>
      </c>
      <c r="B106" s="22" t="s">
        <v>823</v>
      </c>
      <c r="C106" s="22">
        <v>101010</v>
      </c>
      <c r="D106" s="22">
        <v>140015</v>
      </c>
      <c r="E106" s="22" t="str">
        <f t="shared" si="1"/>
        <v>101010140015</v>
      </c>
      <c r="F106" s="37">
        <v>0</v>
      </c>
      <c r="G106" s="37">
        <v>0</v>
      </c>
      <c r="H106" s="37">
        <v>0</v>
      </c>
      <c r="I106" s="37">
        <v>0</v>
      </c>
      <c r="J106" s="37">
        <v>0</v>
      </c>
      <c r="K106" s="37">
        <v>4462.76</v>
      </c>
      <c r="L106" s="37">
        <v>0</v>
      </c>
      <c r="M106" s="37">
        <v>6508.18</v>
      </c>
      <c r="N106" s="37">
        <v>0</v>
      </c>
    </row>
    <row r="107" spans="1:14">
      <c r="A107" s="22" t="s">
        <v>3</v>
      </c>
      <c r="B107" s="22" t="s">
        <v>192</v>
      </c>
      <c r="C107" s="22">
        <v>101010</v>
      </c>
      <c r="D107" s="22">
        <v>230020</v>
      </c>
      <c r="E107" s="22" t="str">
        <f t="shared" si="1"/>
        <v>101010230020</v>
      </c>
      <c r="F107" s="37">
        <v>15000</v>
      </c>
      <c r="G107" s="37">
        <v>15000</v>
      </c>
      <c r="H107" s="37">
        <v>0</v>
      </c>
      <c r="I107" s="37">
        <v>0</v>
      </c>
      <c r="J107" s="37">
        <v>0</v>
      </c>
      <c r="K107" s="37">
        <v>3901.75</v>
      </c>
      <c r="L107" s="37">
        <v>0</v>
      </c>
      <c r="M107" s="37">
        <v>765.06</v>
      </c>
      <c r="N107" s="37">
        <v>0</v>
      </c>
    </row>
    <row r="108" spans="1:14">
      <c r="A108" s="22" t="s">
        <v>3</v>
      </c>
      <c r="B108" s="22" t="s">
        <v>194</v>
      </c>
      <c r="C108" s="22">
        <v>101010</v>
      </c>
      <c r="D108" s="22">
        <v>230050</v>
      </c>
      <c r="E108" s="22" t="str">
        <f t="shared" si="1"/>
        <v>101010230050</v>
      </c>
      <c r="F108" s="37">
        <v>15000</v>
      </c>
      <c r="G108" s="37">
        <v>15000</v>
      </c>
      <c r="H108" s="37">
        <v>0</v>
      </c>
      <c r="I108" s="37">
        <v>0</v>
      </c>
      <c r="J108" s="37">
        <v>0</v>
      </c>
      <c r="K108" s="37">
        <v>9525</v>
      </c>
      <c r="L108" s="37">
        <v>1920</v>
      </c>
      <c r="M108" s="37">
        <v>1537.5</v>
      </c>
      <c r="N108" s="37">
        <v>0</v>
      </c>
    </row>
    <row r="109" spans="1:14">
      <c r="A109" s="22" t="s">
        <v>3</v>
      </c>
      <c r="B109" s="22" t="s">
        <v>219</v>
      </c>
      <c r="C109" s="22">
        <v>101010</v>
      </c>
      <c r="D109" s="22">
        <v>410003</v>
      </c>
      <c r="E109" s="22" t="str">
        <f t="shared" si="1"/>
        <v>101010410003</v>
      </c>
      <c r="F109" s="37">
        <v>5000</v>
      </c>
      <c r="G109" s="37">
        <v>5000</v>
      </c>
      <c r="H109" s="37">
        <v>0</v>
      </c>
      <c r="I109" s="37">
        <v>0</v>
      </c>
      <c r="J109" s="37">
        <v>0</v>
      </c>
      <c r="K109" s="37">
        <v>0</v>
      </c>
      <c r="L109" s="37">
        <v>0</v>
      </c>
      <c r="M109" s="37">
        <v>0</v>
      </c>
      <c r="N109" s="37">
        <v>0</v>
      </c>
    </row>
    <row r="110" spans="1:14">
      <c r="A110" s="22" t="s">
        <v>3</v>
      </c>
      <c r="B110" s="22" t="s">
        <v>220</v>
      </c>
      <c r="C110" s="22">
        <v>101010</v>
      </c>
      <c r="D110" s="22">
        <v>410004</v>
      </c>
      <c r="E110" s="22" t="str">
        <f t="shared" si="1"/>
        <v>101010410004</v>
      </c>
      <c r="F110" s="37">
        <v>8000</v>
      </c>
      <c r="G110" s="37">
        <v>8000</v>
      </c>
      <c r="H110" s="37">
        <v>0</v>
      </c>
      <c r="I110" s="37">
        <v>0</v>
      </c>
      <c r="J110" s="37">
        <v>0</v>
      </c>
      <c r="K110" s="37">
        <v>0</v>
      </c>
      <c r="L110" s="37">
        <v>0</v>
      </c>
      <c r="M110" s="37">
        <v>0</v>
      </c>
      <c r="N110" s="37">
        <v>0</v>
      </c>
    </row>
    <row r="111" spans="1:14">
      <c r="A111" s="22" t="s">
        <v>3</v>
      </c>
      <c r="B111" s="22" t="s">
        <v>229</v>
      </c>
      <c r="C111" s="22">
        <v>101010</v>
      </c>
      <c r="D111" s="22">
        <v>500104</v>
      </c>
      <c r="E111" s="22" t="str">
        <f t="shared" si="1"/>
        <v>101010500104</v>
      </c>
      <c r="F111" s="37">
        <v>0</v>
      </c>
      <c r="G111" s="37">
        <v>0</v>
      </c>
      <c r="H111" s="37">
        <v>0</v>
      </c>
      <c r="I111" s="37">
        <v>0</v>
      </c>
      <c r="J111" s="37">
        <v>0</v>
      </c>
      <c r="K111" s="37">
        <v>7500</v>
      </c>
      <c r="L111" s="37">
        <v>0</v>
      </c>
      <c r="M111" s="37">
        <v>0</v>
      </c>
      <c r="N111" s="37">
        <v>0</v>
      </c>
    </row>
    <row r="112" spans="1:14">
      <c r="A112" s="22" t="s">
        <v>3</v>
      </c>
      <c r="B112" s="22" t="s">
        <v>231</v>
      </c>
      <c r="C112" s="22">
        <v>101010</v>
      </c>
      <c r="D112" s="22">
        <v>500107</v>
      </c>
      <c r="E112" s="22" t="str">
        <f t="shared" si="1"/>
        <v>101010500107</v>
      </c>
      <c r="F112" s="37">
        <v>28593</v>
      </c>
      <c r="G112" s="37">
        <v>28593</v>
      </c>
      <c r="H112" s="37">
        <v>0</v>
      </c>
      <c r="I112" s="37">
        <v>0</v>
      </c>
      <c r="J112" s="37">
        <v>0</v>
      </c>
      <c r="K112" s="37">
        <v>25091</v>
      </c>
      <c r="L112" s="37">
        <v>25091</v>
      </c>
      <c r="M112" s="37">
        <v>25091</v>
      </c>
      <c r="N112" s="37">
        <v>22810</v>
      </c>
    </row>
    <row r="113" spans="1:14">
      <c r="A113" s="22" t="s">
        <v>3</v>
      </c>
      <c r="B113" s="22" t="s">
        <v>240</v>
      </c>
      <c r="C113" s="22">
        <v>101010</v>
      </c>
      <c r="D113" s="22">
        <v>500118</v>
      </c>
      <c r="E113" s="22" t="str">
        <f t="shared" si="1"/>
        <v>101010500118</v>
      </c>
      <c r="F113" s="37">
        <v>27100</v>
      </c>
      <c r="G113" s="37">
        <v>27100</v>
      </c>
      <c r="H113" s="37">
        <v>0</v>
      </c>
      <c r="I113" s="37">
        <v>0</v>
      </c>
      <c r="J113" s="37">
        <v>0</v>
      </c>
      <c r="K113" s="37">
        <v>7100</v>
      </c>
      <c r="L113" s="37">
        <v>2126.5300000000002</v>
      </c>
      <c r="M113" s="37">
        <v>0</v>
      </c>
      <c r="N113" s="37">
        <v>281.52</v>
      </c>
    </row>
    <row r="114" spans="1:14">
      <c r="A114" s="22" t="s">
        <v>3</v>
      </c>
      <c r="B114" s="22" t="s">
        <v>7</v>
      </c>
      <c r="C114" s="22">
        <v>101010</v>
      </c>
      <c r="D114" s="22">
        <v>500127</v>
      </c>
      <c r="E114" s="22" t="str">
        <f t="shared" si="1"/>
        <v>101010500127</v>
      </c>
      <c r="F114" s="37">
        <v>0</v>
      </c>
      <c r="G114" s="37">
        <v>0</v>
      </c>
      <c r="H114" s="37">
        <v>0</v>
      </c>
      <c r="I114" s="37">
        <v>0</v>
      </c>
      <c r="J114" s="37">
        <v>0</v>
      </c>
      <c r="K114" s="37">
        <v>0</v>
      </c>
      <c r="L114" s="37">
        <v>0</v>
      </c>
      <c r="M114" s="37">
        <v>3173.63</v>
      </c>
      <c r="N114" s="37">
        <v>0</v>
      </c>
    </row>
    <row r="115" spans="1:14">
      <c r="A115" s="22" t="s">
        <v>798</v>
      </c>
      <c r="B115" s="22" t="s">
        <v>823</v>
      </c>
      <c r="C115" s="22">
        <v>101011</v>
      </c>
      <c r="D115" s="22">
        <v>140015</v>
      </c>
      <c r="E115" s="22" t="str">
        <f t="shared" si="1"/>
        <v>101011140015</v>
      </c>
      <c r="F115" s="37">
        <v>200027</v>
      </c>
      <c r="G115" s="37">
        <v>200027</v>
      </c>
      <c r="H115" s="37">
        <v>5555.62</v>
      </c>
      <c r="I115" s="37">
        <v>5555.62</v>
      </c>
      <c r="J115" s="37">
        <v>0</v>
      </c>
      <c r="K115" s="37">
        <v>0</v>
      </c>
      <c r="L115" s="37">
        <v>0</v>
      </c>
      <c r="M115" s="37">
        <v>0</v>
      </c>
      <c r="N115" s="37">
        <v>0</v>
      </c>
    </row>
    <row r="116" spans="1:14">
      <c r="A116" s="22" t="s">
        <v>798</v>
      </c>
      <c r="B116" s="22" t="s">
        <v>192</v>
      </c>
      <c r="C116" s="22">
        <v>101011</v>
      </c>
      <c r="D116" s="22">
        <v>230020</v>
      </c>
      <c r="E116" s="22" t="str">
        <f t="shared" si="1"/>
        <v>101011230020</v>
      </c>
      <c r="F116" s="37">
        <v>0</v>
      </c>
      <c r="G116" s="37">
        <v>0</v>
      </c>
      <c r="H116" s="37">
        <v>0</v>
      </c>
      <c r="I116" s="37">
        <v>0</v>
      </c>
      <c r="J116" s="37">
        <v>0</v>
      </c>
      <c r="K116" s="37">
        <v>344.49</v>
      </c>
      <c r="L116" s="37">
        <v>0</v>
      </c>
      <c r="M116" s="37">
        <v>0</v>
      </c>
      <c r="N116" s="37">
        <v>0</v>
      </c>
    </row>
    <row r="117" spans="1:14">
      <c r="A117" s="22" t="s">
        <v>798</v>
      </c>
      <c r="B117" s="22" t="s">
        <v>218</v>
      </c>
      <c r="C117" s="22">
        <v>101011</v>
      </c>
      <c r="D117" s="22">
        <v>410001</v>
      </c>
      <c r="E117" s="22" t="str">
        <f t="shared" si="1"/>
        <v>101011410001</v>
      </c>
      <c r="F117" s="37">
        <v>1000</v>
      </c>
      <c r="G117" s="37">
        <v>1000</v>
      </c>
      <c r="H117" s="37">
        <v>0</v>
      </c>
      <c r="I117" s="37">
        <v>0</v>
      </c>
      <c r="J117" s="37">
        <v>0</v>
      </c>
      <c r="K117" s="37">
        <v>0</v>
      </c>
      <c r="L117" s="37">
        <v>1514.89</v>
      </c>
      <c r="M117" s="37">
        <v>0</v>
      </c>
      <c r="N117" s="37">
        <v>0</v>
      </c>
    </row>
    <row r="118" spans="1:14">
      <c r="A118" s="22" t="s">
        <v>798</v>
      </c>
      <c r="B118" s="22" t="s">
        <v>219</v>
      </c>
      <c r="C118" s="22">
        <v>101011</v>
      </c>
      <c r="D118" s="22">
        <v>410003</v>
      </c>
      <c r="E118" s="22" t="str">
        <f t="shared" si="1"/>
        <v>101011410003</v>
      </c>
      <c r="F118" s="37">
        <v>300</v>
      </c>
      <c r="G118" s="37">
        <v>300</v>
      </c>
      <c r="H118" s="37">
        <v>0</v>
      </c>
      <c r="I118" s="37">
        <v>0</v>
      </c>
      <c r="J118" s="37">
        <v>0</v>
      </c>
      <c r="K118" s="37">
        <v>0</v>
      </c>
      <c r="L118" s="37">
        <v>18</v>
      </c>
      <c r="M118" s="37">
        <v>0</v>
      </c>
      <c r="N118" s="37">
        <v>0</v>
      </c>
    </row>
    <row r="119" spans="1:14">
      <c r="A119" s="22" t="s">
        <v>798</v>
      </c>
      <c r="B119" s="22" t="s">
        <v>220</v>
      </c>
      <c r="C119" s="22">
        <v>101011</v>
      </c>
      <c r="D119" s="22">
        <v>410004</v>
      </c>
      <c r="E119" s="22" t="str">
        <f t="shared" si="1"/>
        <v>101011410004</v>
      </c>
      <c r="F119" s="37">
        <v>5000</v>
      </c>
      <c r="G119" s="37">
        <v>5000</v>
      </c>
      <c r="H119" s="37">
        <v>0</v>
      </c>
      <c r="I119" s="37">
        <v>0</v>
      </c>
      <c r="J119" s="37">
        <v>0</v>
      </c>
      <c r="K119" s="37">
        <v>0</v>
      </c>
      <c r="L119" s="37">
        <v>0</v>
      </c>
      <c r="M119" s="37">
        <v>0</v>
      </c>
      <c r="N119" s="37">
        <v>0</v>
      </c>
    </row>
    <row r="120" spans="1:14">
      <c r="A120" s="22" t="s">
        <v>798</v>
      </c>
      <c r="B120" s="22" t="s">
        <v>229</v>
      </c>
      <c r="C120" s="22">
        <v>101011</v>
      </c>
      <c r="D120" s="22">
        <v>500104</v>
      </c>
      <c r="E120" s="22" t="str">
        <f t="shared" si="1"/>
        <v>101011500104</v>
      </c>
      <c r="F120" s="37">
        <v>80000</v>
      </c>
      <c r="G120" s="37">
        <v>80000</v>
      </c>
      <c r="H120" s="37">
        <v>0</v>
      </c>
      <c r="I120" s="37">
        <v>0</v>
      </c>
      <c r="J120" s="37">
        <v>0</v>
      </c>
      <c r="K120" s="37">
        <v>1840</v>
      </c>
      <c r="L120" s="37">
        <v>0</v>
      </c>
      <c r="M120" s="37">
        <v>0</v>
      </c>
      <c r="N120" s="37">
        <v>0</v>
      </c>
    </row>
    <row r="121" spans="1:14">
      <c r="A121" s="22" t="s">
        <v>798</v>
      </c>
      <c r="B121" s="22" t="s">
        <v>230</v>
      </c>
      <c r="C121" s="22">
        <v>101011</v>
      </c>
      <c r="D121" s="22">
        <v>500105</v>
      </c>
      <c r="E121" s="22" t="str">
        <f t="shared" si="1"/>
        <v>101011500105</v>
      </c>
      <c r="F121" s="37">
        <v>0</v>
      </c>
      <c r="G121" s="37">
        <v>0</v>
      </c>
      <c r="H121" s="37">
        <v>0</v>
      </c>
      <c r="I121" s="37">
        <v>0</v>
      </c>
      <c r="J121" s="37">
        <v>0</v>
      </c>
      <c r="K121" s="37">
        <v>0</v>
      </c>
      <c r="L121" s="37">
        <v>469.54</v>
      </c>
      <c r="M121" s="37">
        <v>0</v>
      </c>
      <c r="N121" s="37">
        <v>0</v>
      </c>
    </row>
    <row r="122" spans="1:14">
      <c r="A122" s="22" t="s">
        <v>798</v>
      </c>
      <c r="B122" s="22" t="s">
        <v>231</v>
      </c>
      <c r="C122" s="22">
        <v>101011</v>
      </c>
      <c r="D122" s="22">
        <v>500107</v>
      </c>
      <c r="E122" s="22" t="str">
        <f t="shared" si="1"/>
        <v>101011500107</v>
      </c>
      <c r="F122" s="37">
        <v>200</v>
      </c>
      <c r="G122" s="37">
        <v>200</v>
      </c>
      <c r="H122" s="37">
        <v>-100</v>
      </c>
      <c r="I122" s="37">
        <v>-100</v>
      </c>
      <c r="J122" s="37">
        <v>0</v>
      </c>
      <c r="K122" s="37">
        <v>225</v>
      </c>
      <c r="L122" s="37">
        <v>0</v>
      </c>
      <c r="M122" s="37">
        <v>0</v>
      </c>
      <c r="N122" s="37">
        <v>0</v>
      </c>
    </row>
    <row r="123" spans="1:14">
      <c r="A123" s="22" t="s">
        <v>798</v>
      </c>
      <c r="B123" s="22" t="s">
        <v>239</v>
      </c>
      <c r="C123" s="22">
        <v>101011</v>
      </c>
      <c r="D123" s="22">
        <v>500117</v>
      </c>
      <c r="E123" s="22" t="str">
        <f t="shared" si="1"/>
        <v>101011500117</v>
      </c>
      <c r="F123" s="37">
        <v>400</v>
      </c>
      <c r="G123" s="37">
        <v>400</v>
      </c>
      <c r="H123" s="37">
        <v>0</v>
      </c>
      <c r="I123" s="37">
        <v>0</v>
      </c>
      <c r="J123" s="37">
        <v>0</v>
      </c>
      <c r="K123" s="37">
        <v>0</v>
      </c>
      <c r="L123" s="37">
        <v>0</v>
      </c>
      <c r="M123" s="37">
        <v>0</v>
      </c>
      <c r="N123" s="37">
        <v>0</v>
      </c>
    </row>
    <row r="124" spans="1:14">
      <c r="A124" s="22" t="s">
        <v>798</v>
      </c>
      <c r="B124" s="22" t="s">
        <v>240</v>
      </c>
      <c r="C124" s="22">
        <v>101011</v>
      </c>
      <c r="D124" s="22">
        <v>500118</v>
      </c>
      <c r="E124" s="22" t="str">
        <f t="shared" si="1"/>
        <v>101011500118</v>
      </c>
      <c r="F124" s="37">
        <v>15300</v>
      </c>
      <c r="G124" s="37">
        <v>15300</v>
      </c>
      <c r="H124" s="37">
        <v>0</v>
      </c>
      <c r="I124" s="37">
        <v>0</v>
      </c>
      <c r="J124" s="37">
        <v>0</v>
      </c>
      <c r="K124" s="37">
        <v>9052.91</v>
      </c>
      <c r="L124" s="37">
        <v>6484.04</v>
      </c>
      <c r="M124" s="37">
        <v>2802.68</v>
      </c>
      <c r="N124" s="37">
        <v>0</v>
      </c>
    </row>
    <row r="125" spans="1:14">
      <c r="A125" s="22" t="s">
        <v>798</v>
      </c>
      <c r="B125" s="22" t="s">
        <v>67</v>
      </c>
      <c r="C125" s="22">
        <v>101011</v>
      </c>
      <c r="D125" s="22">
        <v>500137</v>
      </c>
      <c r="E125" s="22" t="str">
        <f t="shared" si="1"/>
        <v>101011500137</v>
      </c>
      <c r="F125" s="37">
        <v>10000</v>
      </c>
      <c r="G125" s="37">
        <v>10000</v>
      </c>
      <c r="H125" s="37">
        <v>0</v>
      </c>
      <c r="I125" s="37">
        <v>0</v>
      </c>
      <c r="J125" s="37">
        <v>0</v>
      </c>
      <c r="K125" s="37">
        <v>0</v>
      </c>
      <c r="L125" s="37">
        <v>0</v>
      </c>
      <c r="M125" s="37">
        <v>0</v>
      </c>
      <c r="N125" s="37">
        <v>0</v>
      </c>
    </row>
    <row r="126" spans="1:14">
      <c r="A126" s="22" t="s">
        <v>103</v>
      </c>
      <c r="B126" s="22" t="s">
        <v>823</v>
      </c>
      <c r="C126" s="22">
        <v>102000</v>
      </c>
      <c r="D126" s="22">
        <v>140015</v>
      </c>
      <c r="E126" s="22" t="str">
        <f t="shared" si="1"/>
        <v>102000140015</v>
      </c>
      <c r="F126" s="37">
        <v>53402</v>
      </c>
      <c r="G126" s="37">
        <v>53402</v>
      </c>
      <c r="H126" s="37">
        <v>3401.34</v>
      </c>
      <c r="I126" s="37">
        <v>3401.34</v>
      </c>
      <c r="J126" s="37">
        <v>0</v>
      </c>
      <c r="K126" s="37">
        <v>7094.37</v>
      </c>
      <c r="L126" s="37">
        <v>7522.3</v>
      </c>
      <c r="M126" s="37">
        <v>17748.259999999998</v>
      </c>
      <c r="N126" s="37">
        <v>2765.12</v>
      </c>
    </row>
    <row r="127" spans="1:14">
      <c r="A127" s="22" t="s">
        <v>103</v>
      </c>
      <c r="B127" s="22" t="s">
        <v>190</v>
      </c>
      <c r="C127" s="22">
        <v>102000</v>
      </c>
      <c r="D127" s="22">
        <v>230010</v>
      </c>
      <c r="E127" s="22" t="str">
        <f t="shared" si="1"/>
        <v>102000230010</v>
      </c>
      <c r="F127" s="37">
        <v>0</v>
      </c>
      <c r="G127" s="37">
        <v>0</v>
      </c>
      <c r="H127" s="37">
        <v>0</v>
      </c>
      <c r="I127" s="37">
        <v>0</v>
      </c>
      <c r="J127" s="37">
        <v>0</v>
      </c>
      <c r="K127" s="37">
        <v>0</v>
      </c>
      <c r="L127" s="37">
        <v>1781.5</v>
      </c>
      <c r="M127" s="37">
        <v>0</v>
      </c>
      <c r="N127" s="37">
        <v>0</v>
      </c>
    </row>
    <row r="128" spans="1:14">
      <c r="A128" s="22" t="s">
        <v>103</v>
      </c>
      <c r="B128" s="22" t="s">
        <v>192</v>
      </c>
      <c r="C128" s="22">
        <v>102000</v>
      </c>
      <c r="D128" s="22">
        <v>230020</v>
      </c>
      <c r="E128" s="22" t="str">
        <f t="shared" si="1"/>
        <v>102000230020</v>
      </c>
      <c r="F128" s="37">
        <v>3100</v>
      </c>
      <c r="G128" s="37">
        <v>3100</v>
      </c>
      <c r="H128" s="37">
        <v>1550.62</v>
      </c>
      <c r="I128" s="37">
        <v>1550.62</v>
      </c>
      <c r="J128" s="37">
        <v>0</v>
      </c>
      <c r="K128" s="37">
        <v>1642.71</v>
      </c>
      <c r="L128" s="37">
        <v>7674.83</v>
      </c>
      <c r="M128" s="37">
        <v>9396.85</v>
      </c>
      <c r="N128" s="37">
        <v>13016.88</v>
      </c>
    </row>
    <row r="129" spans="1:14">
      <c r="A129" s="22" t="s">
        <v>103</v>
      </c>
      <c r="B129" s="22" t="s">
        <v>193</v>
      </c>
      <c r="C129" s="22">
        <v>102000</v>
      </c>
      <c r="D129" s="22">
        <v>230025</v>
      </c>
      <c r="E129" s="22" t="str">
        <f t="shared" si="1"/>
        <v>102000230025</v>
      </c>
      <c r="F129" s="37">
        <v>0</v>
      </c>
      <c r="G129" s="37">
        <v>0</v>
      </c>
      <c r="H129" s="37">
        <v>0</v>
      </c>
      <c r="I129" s="37">
        <v>0</v>
      </c>
      <c r="J129" s="37">
        <v>0</v>
      </c>
      <c r="K129" s="37">
        <v>0</v>
      </c>
      <c r="L129" s="37">
        <v>0</v>
      </c>
      <c r="M129" s="37">
        <v>1417.53</v>
      </c>
      <c r="N129" s="37">
        <v>0</v>
      </c>
    </row>
    <row r="130" spans="1:14">
      <c r="A130" s="22" t="s">
        <v>103</v>
      </c>
      <c r="B130" s="22" t="s">
        <v>194</v>
      </c>
      <c r="C130" s="22">
        <v>102000</v>
      </c>
      <c r="D130" s="22">
        <v>230050</v>
      </c>
      <c r="E130" s="22" t="str">
        <f t="shared" si="1"/>
        <v>102000230050</v>
      </c>
      <c r="F130" s="37">
        <v>0</v>
      </c>
      <c r="G130" s="37">
        <v>0</v>
      </c>
      <c r="H130" s="37">
        <v>0</v>
      </c>
      <c r="I130" s="37">
        <v>0</v>
      </c>
      <c r="J130" s="37">
        <v>0</v>
      </c>
      <c r="K130" s="37">
        <v>0</v>
      </c>
      <c r="L130" s="37">
        <v>12911.95</v>
      </c>
      <c r="M130" s="37">
        <v>10009</v>
      </c>
      <c r="N130" s="37">
        <v>5452.2</v>
      </c>
    </row>
    <row r="131" spans="1:14">
      <c r="A131" s="22" t="s">
        <v>103</v>
      </c>
      <c r="B131" s="22" t="s">
        <v>218</v>
      </c>
      <c r="C131" s="22">
        <v>102000</v>
      </c>
      <c r="D131" s="22">
        <v>410001</v>
      </c>
      <c r="E131" s="22" t="str">
        <f t="shared" ref="E131:E194" si="2">CONCATENATE(C131,D131)</f>
        <v>102000410001</v>
      </c>
      <c r="F131" s="37">
        <v>100</v>
      </c>
      <c r="G131" s="37">
        <v>100</v>
      </c>
      <c r="H131" s="37">
        <v>0</v>
      </c>
      <c r="I131" s="37">
        <v>0</v>
      </c>
      <c r="J131" s="37">
        <v>0</v>
      </c>
      <c r="K131" s="37">
        <v>694.88</v>
      </c>
      <c r="L131" s="37">
        <v>6260.83</v>
      </c>
      <c r="M131" s="37">
        <v>0</v>
      </c>
      <c r="N131" s="37">
        <v>1205.82</v>
      </c>
    </row>
    <row r="132" spans="1:14">
      <c r="A132" s="22" t="s">
        <v>103</v>
      </c>
      <c r="B132" s="22" t="s">
        <v>219</v>
      </c>
      <c r="C132" s="22">
        <v>102000</v>
      </c>
      <c r="D132" s="22">
        <v>410003</v>
      </c>
      <c r="E132" s="22" t="str">
        <f t="shared" si="2"/>
        <v>102000410003</v>
      </c>
      <c r="F132" s="37">
        <v>600</v>
      </c>
      <c r="G132" s="37">
        <v>600</v>
      </c>
      <c r="H132" s="37">
        <v>0</v>
      </c>
      <c r="I132" s="37">
        <v>0</v>
      </c>
      <c r="J132" s="37">
        <v>0</v>
      </c>
      <c r="K132" s="37">
        <v>0</v>
      </c>
      <c r="L132" s="37">
        <v>0</v>
      </c>
      <c r="M132" s="37">
        <v>0</v>
      </c>
      <c r="N132" s="37">
        <v>0</v>
      </c>
    </row>
    <row r="133" spans="1:14">
      <c r="A133" s="22" t="s">
        <v>103</v>
      </c>
      <c r="B133" s="22" t="s">
        <v>220</v>
      </c>
      <c r="C133" s="22">
        <v>102000</v>
      </c>
      <c r="D133" s="22">
        <v>410004</v>
      </c>
      <c r="E133" s="22" t="str">
        <f t="shared" si="2"/>
        <v>102000410004</v>
      </c>
      <c r="F133" s="37">
        <v>6721</v>
      </c>
      <c r="G133" s="37">
        <v>6721</v>
      </c>
      <c r="H133" s="37">
        <v>2020.77</v>
      </c>
      <c r="I133" s="37">
        <v>239.79</v>
      </c>
      <c r="J133" s="37">
        <v>1780.98</v>
      </c>
      <c r="K133" s="37">
        <v>5942.21</v>
      </c>
      <c r="L133" s="37">
        <v>11797.62</v>
      </c>
      <c r="M133" s="37">
        <v>8450.7000000000007</v>
      </c>
      <c r="N133" s="37">
        <v>65939.990000000005</v>
      </c>
    </row>
    <row r="134" spans="1:14">
      <c r="A134" s="22" t="s">
        <v>103</v>
      </c>
      <c r="B134" s="22" t="s">
        <v>221</v>
      </c>
      <c r="C134" s="22">
        <v>102000</v>
      </c>
      <c r="D134" s="22">
        <v>410005</v>
      </c>
      <c r="E134" s="22" t="str">
        <f t="shared" si="2"/>
        <v>102000410005</v>
      </c>
      <c r="F134" s="37">
        <v>2000</v>
      </c>
      <c r="G134" s="37">
        <v>2000</v>
      </c>
      <c r="H134" s="37">
        <v>1000</v>
      </c>
      <c r="I134" s="37">
        <v>130.80000000000001</v>
      </c>
      <c r="J134" s="37">
        <v>869.2</v>
      </c>
      <c r="K134" s="37">
        <v>7095.26</v>
      </c>
      <c r="L134" s="37">
        <v>16035.04</v>
      </c>
      <c r="M134" s="37">
        <v>2395.21</v>
      </c>
      <c r="N134" s="37">
        <v>0</v>
      </c>
    </row>
    <row r="135" spans="1:14">
      <c r="A135" s="22" t="s">
        <v>103</v>
      </c>
      <c r="B135" s="22" t="s">
        <v>229</v>
      </c>
      <c r="C135" s="22">
        <v>102000</v>
      </c>
      <c r="D135" s="22">
        <v>500104</v>
      </c>
      <c r="E135" s="22" t="str">
        <f t="shared" si="2"/>
        <v>102000500104</v>
      </c>
      <c r="F135" s="37">
        <v>56018</v>
      </c>
      <c r="G135" s="37">
        <v>56018</v>
      </c>
      <c r="H135" s="37">
        <v>46254.12</v>
      </c>
      <c r="I135" s="37">
        <v>24667.57</v>
      </c>
      <c r="J135" s="37">
        <v>21586.55</v>
      </c>
      <c r="K135" s="37">
        <v>4064.49</v>
      </c>
      <c r="L135" s="37">
        <v>71803.990000000005</v>
      </c>
      <c r="M135" s="37">
        <v>86657.53</v>
      </c>
      <c r="N135" s="37">
        <v>49456.04</v>
      </c>
    </row>
    <row r="136" spans="1:14">
      <c r="A136" s="22" t="s">
        <v>103</v>
      </c>
      <c r="B136" s="22" t="s">
        <v>230</v>
      </c>
      <c r="C136" s="22">
        <v>102000</v>
      </c>
      <c r="D136" s="22">
        <v>500105</v>
      </c>
      <c r="E136" s="22" t="str">
        <f t="shared" si="2"/>
        <v>102000500105</v>
      </c>
      <c r="F136" s="37">
        <v>11500</v>
      </c>
      <c r="G136" s="37">
        <v>11500</v>
      </c>
      <c r="H136" s="37">
        <v>11500</v>
      </c>
      <c r="I136" s="37">
        <v>0</v>
      </c>
      <c r="J136" s="37">
        <v>11500</v>
      </c>
      <c r="K136" s="37">
        <v>11500</v>
      </c>
      <c r="L136" s="37">
        <v>8500</v>
      </c>
      <c r="M136" s="37">
        <v>17000</v>
      </c>
      <c r="N136" s="37">
        <v>0</v>
      </c>
    </row>
    <row r="137" spans="1:14">
      <c r="A137" s="22" t="s">
        <v>103</v>
      </c>
      <c r="B137" s="22" t="s">
        <v>231</v>
      </c>
      <c r="C137" s="22">
        <v>102000</v>
      </c>
      <c r="D137" s="22">
        <v>500107</v>
      </c>
      <c r="E137" s="22" t="str">
        <f t="shared" si="2"/>
        <v>102000500107</v>
      </c>
      <c r="F137" s="37">
        <v>300</v>
      </c>
      <c r="G137" s="37">
        <v>300</v>
      </c>
      <c r="H137" s="37">
        <v>300</v>
      </c>
      <c r="I137" s="37">
        <v>300</v>
      </c>
      <c r="J137" s="37">
        <v>0</v>
      </c>
      <c r="K137" s="37">
        <v>300</v>
      </c>
      <c r="L137" s="37">
        <v>300</v>
      </c>
      <c r="M137" s="37">
        <v>550</v>
      </c>
      <c r="N137" s="37">
        <v>2038.2</v>
      </c>
    </row>
    <row r="138" spans="1:14">
      <c r="A138" s="22" t="s">
        <v>103</v>
      </c>
      <c r="B138" s="22" t="s">
        <v>237</v>
      </c>
      <c r="C138" s="22">
        <v>102000</v>
      </c>
      <c r="D138" s="22">
        <v>500115</v>
      </c>
      <c r="E138" s="22" t="str">
        <f t="shared" si="2"/>
        <v>102000500115</v>
      </c>
      <c r="F138" s="37">
        <v>0</v>
      </c>
      <c r="G138" s="37">
        <v>0</v>
      </c>
      <c r="H138" s="37">
        <v>0</v>
      </c>
      <c r="I138" s="37">
        <v>0</v>
      </c>
      <c r="J138" s="37">
        <v>0</v>
      </c>
      <c r="K138" s="37">
        <v>363.6</v>
      </c>
      <c r="L138" s="37">
        <v>0</v>
      </c>
      <c r="M138" s="37">
        <v>0</v>
      </c>
      <c r="N138" s="37">
        <v>0</v>
      </c>
    </row>
    <row r="139" spans="1:14">
      <c r="A139" s="22" t="s">
        <v>103</v>
      </c>
      <c r="B139" s="22" t="s">
        <v>239</v>
      </c>
      <c r="C139" s="22">
        <v>102000</v>
      </c>
      <c r="D139" s="22">
        <v>500117</v>
      </c>
      <c r="E139" s="22" t="str">
        <f t="shared" si="2"/>
        <v>102000500117</v>
      </c>
      <c r="F139" s="37">
        <v>1210</v>
      </c>
      <c r="G139" s="37">
        <v>1210</v>
      </c>
      <c r="H139" s="37">
        <v>0</v>
      </c>
      <c r="I139" s="37">
        <v>0</v>
      </c>
      <c r="J139" s="37">
        <v>0</v>
      </c>
      <c r="K139" s="37">
        <v>13272.86</v>
      </c>
      <c r="L139" s="37">
        <v>20748.47</v>
      </c>
      <c r="M139" s="37">
        <v>7770.2</v>
      </c>
      <c r="N139" s="37">
        <v>0</v>
      </c>
    </row>
    <row r="140" spans="1:14">
      <c r="A140" s="22" t="s">
        <v>103</v>
      </c>
      <c r="B140" s="22" t="s">
        <v>240</v>
      </c>
      <c r="C140" s="22">
        <v>102000</v>
      </c>
      <c r="D140" s="22">
        <v>500118</v>
      </c>
      <c r="E140" s="22" t="str">
        <f t="shared" si="2"/>
        <v>102000500118</v>
      </c>
      <c r="F140" s="37">
        <v>22901</v>
      </c>
      <c r="G140" s="37">
        <v>22901</v>
      </c>
      <c r="H140" s="37">
        <v>70</v>
      </c>
      <c r="I140" s="37">
        <v>70</v>
      </c>
      <c r="J140" s="37">
        <v>0</v>
      </c>
      <c r="K140" s="37">
        <v>17839.759999999998</v>
      </c>
      <c r="L140" s="37">
        <v>10257.01</v>
      </c>
      <c r="M140" s="37">
        <v>10323.1</v>
      </c>
      <c r="N140" s="37">
        <v>2517.41</v>
      </c>
    </row>
    <row r="141" spans="1:14">
      <c r="A141" s="22" t="s">
        <v>103</v>
      </c>
      <c r="B141" s="22" t="s">
        <v>82</v>
      </c>
      <c r="C141" s="22">
        <v>102000</v>
      </c>
      <c r="D141" s="22">
        <v>500122</v>
      </c>
      <c r="E141" s="22" t="str">
        <f t="shared" si="2"/>
        <v>102000500122</v>
      </c>
      <c r="F141" s="37">
        <v>0</v>
      </c>
      <c r="G141" s="37">
        <v>0</v>
      </c>
      <c r="H141" s="37">
        <v>0</v>
      </c>
      <c r="I141" s="37">
        <v>0</v>
      </c>
      <c r="J141" s="37">
        <v>0</v>
      </c>
      <c r="K141" s="37">
        <v>0</v>
      </c>
      <c r="L141" s="37">
        <v>7409</v>
      </c>
      <c r="M141" s="37">
        <v>0</v>
      </c>
      <c r="N141" s="37">
        <v>0</v>
      </c>
    </row>
    <row r="142" spans="1:14">
      <c r="A142" s="22" t="s">
        <v>103</v>
      </c>
      <c r="B142" s="22" t="s">
        <v>66</v>
      </c>
      <c r="C142" s="22">
        <v>102000</v>
      </c>
      <c r="D142" s="22">
        <v>500124</v>
      </c>
      <c r="E142" s="22" t="str">
        <f t="shared" si="2"/>
        <v>102000500124</v>
      </c>
      <c r="F142" s="37">
        <v>0</v>
      </c>
      <c r="G142" s="37">
        <v>0</v>
      </c>
      <c r="H142" s="37">
        <v>0</v>
      </c>
      <c r="I142" s="37">
        <v>0</v>
      </c>
      <c r="J142" s="37">
        <v>0</v>
      </c>
      <c r="K142" s="37">
        <v>0</v>
      </c>
      <c r="L142" s="37">
        <v>0</v>
      </c>
      <c r="M142" s="37">
        <v>0</v>
      </c>
      <c r="N142" s="37">
        <v>145.80000000000001</v>
      </c>
    </row>
    <row r="143" spans="1:14">
      <c r="A143" s="22" t="s">
        <v>103</v>
      </c>
      <c r="B143" s="22" t="s">
        <v>63</v>
      </c>
      <c r="C143" s="22">
        <v>102000</v>
      </c>
      <c r="D143" s="22">
        <v>500126</v>
      </c>
      <c r="E143" s="22" t="str">
        <f t="shared" si="2"/>
        <v>102000500126</v>
      </c>
      <c r="F143" s="37">
        <v>35000</v>
      </c>
      <c r="G143" s="37">
        <v>35000</v>
      </c>
      <c r="H143" s="37">
        <v>30000</v>
      </c>
      <c r="I143" s="37">
        <v>0</v>
      </c>
      <c r="J143" s="37">
        <v>30000</v>
      </c>
      <c r="K143" s="37">
        <v>33500</v>
      </c>
      <c r="L143" s="37">
        <v>0</v>
      </c>
      <c r="M143" s="37">
        <v>1800</v>
      </c>
      <c r="N143" s="37">
        <v>0</v>
      </c>
    </row>
    <row r="144" spans="1:14">
      <c r="A144" s="22" t="s">
        <v>103</v>
      </c>
      <c r="B144" s="22" t="s">
        <v>7</v>
      </c>
      <c r="C144" s="22">
        <v>102000</v>
      </c>
      <c r="D144" s="22">
        <v>500127</v>
      </c>
      <c r="E144" s="22" t="str">
        <f t="shared" si="2"/>
        <v>102000500127</v>
      </c>
      <c r="F144" s="37">
        <v>1500</v>
      </c>
      <c r="G144" s="37">
        <v>1500</v>
      </c>
      <c r="H144" s="37">
        <v>0</v>
      </c>
      <c r="I144" s="37">
        <v>0</v>
      </c>
      <c r="J144" s="37">
        <v>0</v>
      </c>
      <c r="K144" s="37">
        <v>0</v>
      </c>
      <c r="L144" s="37">
        <v>0</v>
      </c>
      <c r="M144" s="37">
        <v>9984.9500000000007</v>
      </c>
      <c r="N144" s="37">
        <v>1255.68</v>
      </c>
    </row>
    <row r="145" spans="1:14">
      <c r="A145" s="22" t="s">
        <v>103</v>
      </c>
      <c r="B145" s="22" t="s">
        <v>265</v>
      </c>
      <c r="C145" s="22">
        <v>102000</v>
      </c>
      <c r="D145" s="22">
        <v>640015</v>
      </c>
      <c r="E145" s="22" t="str">
        <f t="shared" si="2"/>
        <v>102000640015</v>
      </c>
      <c r="F145" s="37">
        <v>59387</v>
      </c>
      <c r="G145" s="37">
        <v>59387</v>
      </c>
      <c r="H145" s="37">
        <v>57504.67</v>
      </c>
      <c r="I145" s="37">
        <v>0</v>
      </c>
      <c r="J145" s="37">
        <v>57504.67</v>
      </c>
      <c r="K145" s="37">
        <v>0</v>
      </c>
      <c r="L145" s="37">
        <v>0</v>
      </c>
      <c r="M145" s="37">
        <v>0</v>
      </c>
      <c r="N145" s="37">
        <v>0</v>
      </c>
    </row>
    <row r="146" spans="1:14">
      <c r="A146" s="22" t="s">
        <v>103</v>
      </c>
      <c r="B146" s="22" t="s">
        <v>826</v>
      </c>
      <c r="C146" s="22">
        <v>102000</v>
      </c>
      <c r="D146" s="22">
        <v>730000</v>
      </c>
      <c r="E146" s="22" t="str">
        <f t="shared" si="2"/>
        <v>102000730000</v>
      </c>
      <c r="F146" s="37">
        <v>0</v>
      </c>
      <c r="G146" s="37">
        <v>0</v>
      </c>
      <c r="H146" s="37">
        <v>0</v>
      </c>
      <c r="I146" s="37">
        <v>0</v>
      </c>
      <c r="J146" s="37">
        <v>0</v>
      </c>
      <c r="K146" s="37">
        <v>0</v>
      </c>
      <c r="L146" s="37">
        <v>0</v>
      </c>
      <c r="M146" s="37">
        <v>712.5</v>
      </c>
      <c r="N146" s="37">
        <v>0</v>
      </c>
    </row>
    <row r="147" spans="1:14">
      <c r="A147" s="22" t="s">
        <v>103</v>
      </c>
      <c r="B147" s="22" t="s">
        <v>828</v>
      </c>
      <c r="C147" s="22">
        <v>102000</v>
      </c>
      <c r="D147" s="22">
        <v>760003</v>
      </c>
      <c r="E147" s="22" t="str">
        <f t="shared" si="2"/>
        <v>102000760003</v>
      </c>
      <c r="F147" s="37">
        <v>0</v>
      </c>
      <c r="G147" s="37">
        <v>0</v>
      </c>
      <c r="H147" s="37">
        <v>0</v>
      </c>
      <c r="I147" s="37">
        <v>0</v>
      </c>
      <c r="J147" s="37">
        <v>0</v>
      </c>
      <c r="K147" s="37">
        <v>0</v>
      </c>
      <c r="L147" s="37">
        <v>259500</v>
      </c>
      <c r="M147" s="37">
        <v>0</v>
      </c>
      <c r="N147" s="37">
        <v>0</v>
      </c>
    </row>
    <row r="148" spans="1:14">
      <c r="A148" s="22" t="s">
        <v>103</v>
      </c>
      <c r="B148" s="22" t="s">
        <v>829</v>
      </c>
      <c r="C148" s="22">
        <v>102000</v>
      </c>
      <c r="D148" s="22">
        <v>760004</v>
      </c>
      <c r="E148" s="22" t="str">
        <f t="shared" si="2"/>
        <v>102000760004</v>
      </c>
      <c r="F148" s="37">
        <v>0</v>
      </c>
      <c r="G148" s="37">
        <v>0</v>
      </c>
      <c r="H148" s="37">
        <v>0</v>
      </c>
      <c r="I148" s="37">
        <v>0</v>
      </c>
      <c r="J148" s="37">
        <v>0</v>
      </c>
      <c r="K148" s="37">
        <v>0</v>
      </c>
      <c r="L148" s="37">
        <v>101534.96</v>
      </c>
      <c r="M148" s="37">
        <v>0</v>
      </c>
      <c r="N148" s="37">
        <v>0</v>
      </c>
    </row>
    <row r="149" spans="1:14">
      <c r="A149" s="22" t="s">
        <v>104</v>
      </c>
      <c r="B149" s="22" t="s">
        <v>190</v>
      </c>
      <c r="C149" s="22">
        <v>102001</v>
      </c>
      <c r="D149" s="22">
        <v>230010</v>
      </c>
      <c r="E149" s="22" t="str">
        <f t="shared" si="2"/>
        <v>102001230010</v>
      </c>
      <c r="F149" s="37">
        <v>0</v>
      </c>
      <c r="G149" s="37">
        <v>0</v>
      </c>
      <c r="H149" s="37">
        <v>0</v>
      </c>
      <c r="I149" s="37">
        <v>0</v>
      </c>
      <c r="J149" s="37">
        <v>0</v>
      </c>
      <c r="K149" s="37">
        <v>0</v>
      </c>
      <c r="L149" s="37">
        <v>0</v>
      </c>
      <c r="M149" s="37">
        <v>843.01</v>
      </c>
      <c r="N149" s="37">
        <v>0</v>
      </c>
    </row>
    <row r="150" spans="1:14">
      <c r="A150" s="22" t="s">
        <v>104</v>
      </c>
      <c r="B150" s="22" t="s">
        <v>192</v>
      </c>
      <c r="C150" s="22">
        <v>102001</v>
      </c>
      <c r="D150" s="22">
        <v>230020</v>
      </c>
      <c r="E150" s="22" t="str">
        <f t="shared" si="2"/>
        <v>102001230020</v>
      </c>
      <c r="F150" s="37">
        <v>0</v>
      </c>
      <c r="G150" s="37">
        <v>0</v>
      </c>
      <c r="H150" s="37">
        <v>0</v>
      </c>
      <c r="I150" s="37">
        <v>0</v>
      </c>
      <c r="J150" s="37">
        <v>0</v>
      </c>
      <c r="K150" s="37">
        <v>0</v>
      </c>
      <c r="L150" s="37">
        <v>0</v>
      </c>
      <c r="M150" s="37">
        <v>1810.25</v>
      </c>
      <c r="N150" s="37">
        <v>0</v>
      </c>
    </row>
    <row r="151" spans="1:14">
      <c r="A151" s="22" t="s">
        <v>104</v>
      </c>
      <c r="B151" s="22" t="s">
        <v>193</v>
      </c>
      <c r="C151" s="22">
        <v>102001</v>
      </c>
      <c r="D151" s="22">
        <v>230025</v>
      </c>
      <c r="E151" s="22" t="str">
        <f t="shared" si="2"/>
        <v>102001230025</v>
      </c>
      <c r="F151" s="37">
        <v>0</v>
      </c>
      <c r="G151" s="37">
        <v>0</v>
      </c>
      <c r="H151" s="37">
        <v>1559.59</v>
      </c>
      <c r="I151" s="37">
        <v>1559.59</v>
      </c>
      <c r="J151" s="37">
        <v>0</v>
      </c>
      <c r="K151" s="37">
        <v>0</v>
      </c>
      <c r="L151" s="37">
        <v>0</v>
      </c>
      <c r="M151" s="37">
        <v>0</v>
      </c>
      <c r="N151" s="37">
        <v>3223</v>
      </c>
    </row>
    <row r="152" spans="1:14">
      <c r="A152" s="22" t="s">
        <v>104</v>
      </c>
      <c r="B152" s="22" t="s">
        <v>194</v>
      </c>
      <c r="C152" s="22">
        <v>102001</v>
      </c>
      <c r="D152" s="22">
        <v>230050</v>
      </c>
      <c r="E152" s="22" t="str">
        <f t="shared" si="2"/>
        <v>102001230050</v>
      </c>
      <c r="F152" s="37">
        <v>57789</v>
      </c>
      <c r="G152" s="37">
        <v>57789</v>
      </c>
      <c r="H152" s="37">
        <v>2593.5</v>
      </c>
      <c r="I152" s="37">
        <v>2593.5</v>
      </c>
      <c r="J152" s="37">
        <v>0</v>
      </c>
      <c r="K152" s="37">
        <v>47648</v>
      </c>
      <c r="L152" s="37">
        <v>47033</v>
      </c>
      <c r="M152" s="37">
        <v>51365.62</v>
      </c>
      <c r="N152" s="37">
        <v>32305.5</v>
      </c>
    </row>
    <row r="153" spans="1:14">
      <c r="A153" s="22" t="s">
        <v>104</v>
      </c>
      <c r="B153" s="22" t="s">
        <v>219</v>
      </c>
      <c r="C153" s="22">
        <v>102001</v>
      </c>
      <c r="D153" s="22">
        <v>410003</v>
      </c>
      <c r="E153" s="22" t="str">
        <f t="shared" si="2"/>
        <v>102001410003</v>
      </c>
      <c r="F153" s="37">
        <v>1000</v>
      </c>
      <c r="G153" s="37">
        <v>1000</v>
      </c>
      <c r="H153" s="37">
        <v>0</v>
      </c>
      <c r="I153" s="37">
        <v>0</v>
      </c>
      <c r="J153" s="37">
        <v>0</v>
      </c>
      <c r="K153" s="37">
        <v>0</v>
      </c>
      <c r="L153" s="37">
        <v>102.6</v>
      </c>
      <c r="M153" s="37">
        <v>449</v>
      </c>
      <c r="N153" s="37">
        <v>336.5</v>
      </c>
    </row>
    <row r="154" spans="1:14">
      <c r="A154" s="22" t="s">
        <v>104</v>
      </c>
      <c r="B154" s="22" t="s">
        <v>220</v>
      </c>
      <c r="C154" s="22">
        <v>102001</v>
      </c>
      <c r="D154" s="22">
        <v>410004</v>
      </c>
      <c r="E154" s="22" t="str">
        <f t="shared" si="2"/>
        <v>102001410004</v>
      </c>
      <c r="F154" s="37">
        <v>37571</v>
      </c>
      <c r="G154" s="37">
        <v>37571</v>
      </c>
      <c r="H154" s="37">
        <v>14782.69</v>
      </c>
      <c r="I154" s="37">
        <v>711.89</v>
      </c>
      <c r="J154" s="37">
        <v>14070.8</v>
      </c>
      <c r="K154" s="37">
        <v>5024.05</v>
      </c>
      <c r="L154" s="37">
        <v>7313.62</v>
      </c>
      <c r="M154" s="37">
        <v>9672.07</v>
      </c>
      <c r="N154" s="37">
        <v>7215.83</v>
      </c>
    </row>
    <row r="155" spans="1:14">
      <c r="A155" s="22" t="s">
        <v>104</v>
      </c>
      <c r="B155" s="22" t="s">
        <v>221</v>
      </c>
      <c r="C155" s="22">
        <v>102001</v>
      </c>
      <c r="D155" s="22">
        <v>410005</v>
      </c>
      <c r="E155" s="22" t="str">
        <f t="shared" si="2"/>
        <v>102001410005</v>
      </c>
      <c r="F155" s="37">
        <v>5000</v>
      </c>
      <c r="G155" s="37">
        <v>5000</v>
      </c>
      <c r="H155" s="37">
        <v>0</v>
      </c>
      <c r="I155" s="37">
        <v>0</v>
      </c>
      <c r="J155" s="37">
        <v>0</v>
      </c>
      <c r="K155" s="37">
        <v>772.46</v>
      </c>
      <c r="L155" s="37">
        <v>496.18</v>
      </c>
      <c r="M155" s="37">
        <v>1053.75</v>
      </c>
      <c r="N155" s="37">
        <v>0</v>
      </c>
    </row>
    <row r="156" spans="1:14">
      <c r="A156" s="22" t="s">
        <v>104</v>
      </c>
      <c r="B156" s="22" t="s">
        <v>229</v>
      </c>
      <c r="C156" s="22">
        <v>102001</v>
      </c>
      <c r="D156" s="22">
        <v>500104</v>
      </c>
      <c r="E156" s="22" t="str">
        <f t="shared" si="2"/>
        <v>102001500104</v>
      </c>
      <c r="F156" s="37">
        <v>80995</v>
      </c>
      <c r="G156" s="37">
        <v>80995</v>
      </c>
      <c r="H156" s="37">
        <v>39500</v>
      </c>
      <c r="I156" s="37">
        <v>7278.95</v>
      </c>
      <c r="J156" s="37">
        <v>32221.05</v>
      </c>
      <c r="K156" s="37">
        <v>3462.89</v>
      </c>
      <c r="L156" s="37">
        <v>19737.310000000001</v>
      </c>
      <c r="M156" s="37">
        <v>26231.45</v>
      </c>
      <c r="N156" s="37">
        <v>18655.12</v>
      </c>
    </row>
    <row r="157" spans="1:14">
      <c r="A157" s="22" t="s">
        <v>104</v>
      </c>
      <c r="B157" s="22" t="s">
        <v>231</v>
      </c>
      <c r="C157" s="22">
        <v>102001</v>
      </c>
      <c r="D157" s="22">
        <v>500107</v>
      </c>
      <c r="E157" s="22" t="str">
        <f t="shared" si="2"/>
        <v>102001500107</v>
      </c>
      <c r="F157" s="37">
        <v>3000</v>
      </c>
      <c r="G157" s="37">
        <v>3000</v>
      </c>
      <c r="H157" s="37">
        <v>3297</v>
      </c>
      <c r="I157" s="37">
        <v>3297</v>
      </c>
      <c r="J157" s="37">
        <v>0</v>
      </c>
      <c r="K157" s="37">
        <v>1270</v>
      </c>
      <c r="L157" s="37">
        <v>870</v>
      </c>
      <c r="M157" s="37">
        <v>1570</v>
      </c>
      <c r="N157" s="37">
        <v>0</v>
      </c>
    </row>
    <row r="158" spans="1:14">
      <c r="A158" s="22" t="s">
        <v>104</v>
      </c>
      <c r="B158" s="22" t="s">
        <v>80</v>
      </c>
      <c r="C158" s="22">
        <v>102001</v>
      </c>
      <c r="D158" s="22">
        <v>500110</v>
      </c>
      <c r="E158" s="22" t="str">
        <f t="shared" si="2"/>
        <v>102001500110</v>
      </c>
      <c r="F158" s="37">
        <v>0</v>
      </c>
      <c r="G158" s="37">
        <v>0</v>
      </c>
      <c r="H158" s="37">
        <v>0</v>
      </c>
      <c r="I158" s="37">
        <v>0</v>
      </c>
      <c r="J158" s="37">
        <v>0</v>
      </c>
      <c r="K158" s="37">
        <v>2787</v>
      </c>
      <c r="L158" s="37">
        <v>0</v>
      </c>
      <c r="M158" s="37">
        <v>1859</v>
      </c>
      <c r="N158" s="37">
        <v>0</v>
      </c>
    </row>
    <row r="159" spans="1:14">
      <c r="A159" s="22" t="s">
        <v>104</v>
      </c>
      <c r="B159" s="22" t="s">
        <v>237</v>
      </c>
      <c r="C159" s="22">
        <v>102001</v>
      </c>
      <c r="D159" s="22">
        <v>500115</v>
      </c>
      <c r="E159" s="22" t="str">
        <f t="shared" si="2"/>
        <v>102001500115</v>
      </c>
      <c r="F159" s="37">
        <v>0</v>
      </c>
      <c r="G159" s="37">
        <v>0</v>
      </c>
      <c r="H159" s="37">
        <v>0</v>
      </c>
      <c r="I159" s="37">
        <v>0</v>
      </c>
      <c r="J159" s="37">
        <v>0</v>
      </c>
      <c r="K159" s="37">
        <v>0</v>
      </c>
      <c r="L159" s="37">
        <v>0</v>
      </c>
      <c r="M159" s="37">
        <v>424.49</v>
      </c>
      <c r="N159" s="37">
        <v>0</v>
      </c>
    </row>
    <row r="160" spans="1:14">
      <c r="A160" s="22" t="s">
        <v>104</v>
      </c>
      <c r="B160" s="22" t="s">
        <v>239</v>
      </c>
      <c r="C160" s="22">
        <v>102001</v>
      </c>
      <c r="D160" s="22">
        <v>500117</v>
      </c>
      <c r="E160" s="22" t="str">
        <f t="shared" si="2"/>
        <v>102001500117</v>
      </c>
      <c r="F160" s="37">
        <v>18060</v>
      </c>
      <c r="G160" s="37">
        <v>18060</v>
      </c>
      <c r="H160" s="37">
        <v>3249.98</v>
      </c>
      <c r="I160" s="37">
        <v>2439.98</v>
      </c>
      <c r="J160" s="37">
        <v>810</v>
      </c>
      <c r="K160" s="37">
        <v>12199.84</v>
      </c>
      <c r="L160" s="37">
        <v>14639.82</v>
      </c>
      <c r="M160" s="37">
        <v>0</v>
      </c>
      <c r="N160" s="37">
        <v>11889.82</v>
      </c>
    </row>
    <row r="161" spans="1:14">
      <c r="A161" s="22" t="s">
        <v>104</v>
      </c>
      <c r="B161" s="22" t="s">
        <v>240</v>
      </c>
      <c r="C161" s="22">
        <v>102001</v>
      </c>
      <c r="D161" s="22">
        <v>500118</v>
      </c>
      <c r="E161" s="22" t="str">
        <f t="shared" si="2"/>
        <v>102001500118</v>
      </c>
      <c r="F161" s="37">
        <v>2414</v>
      </c>
      <c r="G161" s="37">
        <v>2414</v>
      </c>
      <c r="H161" s="37">
        <v>0</v>
      </c>
      <c r="I161" s="37">
        <v>0</v>
      </c>
      <c r="J161" s="37">
        <v>0</v>
      </c>
      <c r="K161" s="37">
        <v>2991.4</v>
      </c>
      <c r="L161" s="37">
        <v>4795.49</v>
      </c>
      <c r="M161" s="37">
        <v>1124.47</v>
      </c>
      <c r="N161" s="37">
        <v>1856.54</v>
      </c>
    </row>
    <row r="162" spans="1:14">
      <c r="A162" s="22" t="s">
        <v>104</v>
      </c>
      <c r="B162" s="22" t="s">
        <v>82</v>
      </c>
      <c r="C162" s="22">
        <v>102001</v>
      </c>
      <c r="D162" s="22">
        <v>500122</v>
      </c>
      <c r="E162" s="22" t="str">
        <f t="shared" si="2"/>
        <v>102001500122</v>
      </c>
      <c r="F162" s="37">
        <v>0</v>
      </c>
      <c r="G162" s="37">
        <v>0</v>
      </c>
      <c r="H162" s="37">
        <v>0</v>
      </c>
      <c r="I162" s="37">
        <v>0</v>
      </c>
      <c r="J162" s="37">
        <v>0</v>
      </c>
      <c r="K162" s="37">
        <v>1720.59</v>
      </c>
      <c r="L162" s="37">
        <v>6748.84</v>
      </c>
      <c r="M162" s="37">
        <v>6510.81</v>
      </c>
      <c r="N162" s="37">
        <v>3315.8</v>
      </c>
    </row>
    <row r="163" spans="1:14">
      <c r="A163" s="22" t="s">
        <v>104</v>
      </c>
      <c r="B163" s="22" t="s">
        <v>63</v>
      </c>
      <c r="C163" s="22">
        <v>102001</v>
      </c>
      <c r="D163" s="22">
        <v>500126</v>
      </c>
      <c r="E163" s="22" t="str">
        <f t="shared" si="2"/>
        <v>102001500126</v>
      </c>
      <c r="F163" s="37">
        <v>0</v>
      </c>
      <c r="G163" s="37">
        <v>0</v>
      </c>
      <c r="H163" s="37">
        <v>0</v>
      </c>
      <c r="I163" s="37">
        <v>0</v>
      </c>
      <c r="J163" s="37">
        <v>0</v>
      </c>
      <c r="K163" s="37">
        <v>21656.25</v>
      </c>
      <c r="L163" s="37">
        <v>0</v>
      </c>
      <c r="M163" s="37">
        <v>0</v>
      </c>
      <c r="N163" s="37">
        <v>0</v>
      </c>
    </row>
    <row r="164" spans="1:14">
      <c r="A164" s="22" t="s">
        <v>104</v>
      </c>
      <c r="B164" s="22" t="s">
        <v>260</v>
      </c>
      <c r="C164" s="22">
        <v>102001</v>
      </c>
      <c r="D164" s="22">
        <v>640001</v>
      </c>
      <c r="E164" s="22" t="str">
        <f t="shared" si="2"/>
        <v>102001640001</v>
      </c>
      <c r="F164" s="37">
        <v>0</v>
      </c>
      <c r="G164" s="37">
        <v>0</v>
      </c>
      <c r="H164" s="37">
        <v>0</v>
      </c>
      <c r="I164" s="37">
        <v>0</v>
      </c>
      <c r="J164" s="37">
        <v>0</v>
      </c>
      <c r="K164" s="37">
        <v>0</v>
      </c>
      <c r="L164" s="37">
        <v>2326.83</v>
      </c>
      <c r="M164" s="37">
        <v>0</v>
      </c>
      <c r="N164" s="37">
        <v>0</v>
      </c>
    </row>
    <row r="165" spans="1:14">
      <c r="A165" s="22" t="s">
        <v>96</v>
      </c>
      <c r="B165" s="22" t="s">
        <v>190</v>
      </c>
      <c r="C165" s="22">
        <v>102002</v>
      </c>
      <c r="D165" s="22">
        <v>230010</v>
      </c>
      <c r="E165" s="22" t="str">
        <f t="shared" si="2"/>
        <v>102002230010</v>
      </c>
      <c r="F165" s="37">
        <v>16764</v>
      </c>
      <c r="G165" s="37">
        <v>16764</v>
      </c>
      <c r="H165" s="37">
        <v>292.5</v>
      </c>
      <c r="I165" s="37">
        <v>292.5</v>
      </c>
      <c r="J165" s="37">
        <v>0</v>
      </c>
      <c r="K165" s="37">
        <v>4580.75</v>
      </c>
      <c r="L165" s="37">
        <v>0</v>
      </c>
      <c r="M165" s="37">
        <v>0</v>
      </c>
      <c r="N165" s="37">
        <v>771.38</v>
      </c>
    </row>
    <row r="166" spans="1:14">
      <c r="A166" s="22" t="s">
        <v>96</v>
      </c>
      <c r="B166" s="22" t="s">
        <v>192</v>
      </c>
      <c r="C166" s="22">
        <v>102002</v>
      </c>
      <c r="D166" s="22">
        <v>230020</v>
      </c>
      <c r="E166" s="22" t="str">
        <f t="shared" si="2"/>
        <v>102002230020</v>
      </c>
      <c r="F166" s="37">
        <v>0</v>
      </c>
      <c r="G166" s="37">
        <v>0</v>
      </c>
      <c r="H166" s="37">
        <v>836.3</v>
      </c>
      <c r="I166" s="37">
        <v>836.3</v>
      </c>
      <c r="J166" s="37">
        <v>0</v>
      </c>
      <c r="K166" s="37">
        <v>1083.8800000000001</v>
      </c>
      <c r="L166" s="37">
        <v>2022.72</v>
      </c>
      <c r="M166" s="37">
        <v>0</v>
      </c>
      <c r="N166" s="37">
        <v>0</v>
      </c>
    </row>
    <row r="167" spans="1:14">
      <c r="A167" s="22" t="s">
        <v>96</v>
      </c>
      <c r="B167" s="22" t="s">
        <v>194</v>
      </c>
      <c r="C167" s="22">
        <v>102002</v>
      </c>
      <c r="D167" s="22">
        <v>230050</v>
      </c>
      <c r="E167" s="22" t="str">
        <f t="shared" si="2"/>
        <v>102002230050</v>
      </c>
      <c r="F167" s="37">
        <v>13265</v>
      </c>
      <c r="G167" s="37">
        <v>13265</v>
      </c>
      <c r="H167" s="37">
        <v>522</v>
      </c>
      <c r="I167" s="37">
        <v>522</v>
      </c>
      <c r="J167" s="37">
        <v>0</v>
      </c>
      <c r="K167" s="37">
        <v>1161</v>
      </c>
      <c r="L167" s="37">
        <v>0</v>
      </c>
      <c r="M167" s="37">
        <v>0</v>
      </c>
      <c r="N167" s="37">
        <v>0</v>
      </c>
    </row>
    <row r="168" spans="1:14">
      <c r="A168" s="22" t="s">
        <v>96</v>
      </c>
      <c r="B168" s="22" t="s">
        <v>218</v>
      </c>
      <c r="C168" s="22">
        <v>102002</v>
      </c>
      <c r="D168" s="22">
        <v>410001</v>
      </c>
      <c r="E168" s="22" t="str">
        <f t="shared" si="2"/>
        <v>102002410001</v>
      </c>
      <c r="F168" s="37">
        <v>4536</v>
      </c>
      <c r="G168" s="37">
        <v>4536</v>
      </c>
      <c r="H168" s="37">
        <v>4535.79</v>
      </c>
      <c r="I168" s="37">
        <v>1035.79</v>
      </c>
      <c r="J168" s="37">
        <v>3500</v>
      </c>
      <c r="K168" s="37">
        <v>3537.72</v>
      </c>
      <c r="L168" s="37">
        <v>229.96</v>
      </c>
      <c r="M168" s="37">
        <v>0</v>
      </c>
      <c r="N168" s="37">
        <v>5030.1499999999996</v>
      </c>
    </row>
    <row r="169" spans="1:14">
      <c r="A169" s="22" t="s">
        <v>96</v>
      </c>
      <c r="B169" s="22" t="s">
        <v>219</v>
      </c>
      <c r="C169" s="22">
        <v>102002</v>
      </c>
      <c r="D169" s="22">
        <v>410003</v>
      </c>
      <c r="E169" s="22" t="str">
        <f t="shared" si="2"/>
        <v>102002410003</v>
      </c>
      <c r="F169" s="37">
        <v>0</v>
      </c>
      <c r="G169" s="37">
        <v>0</v>
      </c>
      <c r="H169" s="37">
        <v>0</v>
      </c>
      <c r="I169" s="37">
        <v>0</v>
      </c>
      <c r="J169" s="37">
        <v>0</v>
      </c>
      <c r="K169" s="37">
        <v>0</v>
      </c>
      <c r="L169" s="37">
        <v>23</v>
      </c>
      <c r="M169" s="37">
        <v>96.59</v>
      </c>
      <c r="N169" s="37">
        <v>0</v>
      </c>
    </row>
    <row r="170" spans="1:14">
      <c r="A170" s="22" t="s">
        <v>96</v>
      </c>
      <c r="B170" s="22" t="s">
        <v>220</v>
      </c>
      <c r="C170" s="22">
        <v>102002</v>
      </c>
      <c r="D170" s="22">
        <v>410004</v>
      </c>
      <c r="E170" s="22" t="str">
        <f t="shared" si="2"/>
        <v>102002410004</v>
      </c>
      <c r="F170" s="37">
        <v>11231</v>
      </c>
      <c r="G170" s="37">
        <v>11231</v>
      </c>
      <c r="H170" s="37">
        <v>4117.62</v>
      </c>
      <c r="I170" s="37">
        <v>2333.2600000000002</v>
      </c>
      <c r="J170" s="37">
        <v>1784.36</v>
      </c>
      <c r="K170" s="37">
        <v>3676.47</v>
      </c>
      <c r="L170" s="37">
        <v>3307.77</v>
      </c>
      <c r="M170" s="37">
        <v>4306.4399999999996</v>
      </c>
      <c r="N170" s="37">
        <v>2478.17</v>
      </c>
    </row>
    <row r="171" spans="1:14">
      <c r="A171" s="22" t="s">
        <v>96</v>
      </c>
      <c r="B171" s="22" t="s">
        <v>221</v>
      </c>
      <c r="C171" s="22">
        <v>102002</v>
      </c>
      <c r="D171" s="22">
        <v>410005</v>
      </c>
      <c r="E171" s="22" t="str">
        <f t="shared" si="2"/>
        <v>102002410005</v>
      </c>
      <c r="F171" s="37">
        <v>5900</v>
      </c>
      <c r="G171" s="37">
        <v>5900</v>
      </c>
      <c r="H171" s="37">
        <v>660.58</v>
      </c>
      <c r="I171" s="37">
        <v>660.58</v>
      </c>
      <c r="J171" s="37">
        <v>0</v>
      </c>
      <c r="K171" s="37">
        <v>6554.33</v>
      </c>
      <c r="L171" s="37">
        <v>1452.18</v>
      </c>
      <c r="M171" s="37">
        <v>1000</v>
      </c>
      <c r="N171" s="37">
        <v>0</v>
      </c>
    </row>
    <row r="172" spans="1:14">
      <c r="A172" s="22" t="s">
        <v>96</v>
      </c>
      <c r="B172" s="22" t="s">
        <v>229</v>
      </c>
      <c r="C172" s="22">
        <v>102002</v>
      </c>
      <c r="D172" s="22">
        <v>500104</v>
      </c>
      <c r="E172" s="22" t="str">
        <f t="shared" si="2"/>
        <v>102002500104</v>
      </c>
      <c r="F172" s="37">
        <v>6000</v>
      </c>
      <c r="G172" s="37">
        <v>6000</v>
      </c>
      <c r="H172" s="37">
        <v>0</v>
      </c>
      <c r="I172" s="37">
        <v>0</v>
      </c>
      <c r="J172" s="37">
        <v>0</v>
      </c>
      <c r="K172" s="37">
        <v>575.52</v>
      </c>
      <c r="L172" s="37">
        <v>14.95</v>
      </c>
      <c r="M172" s="37">
        <v>481</v>
      </c>
      <c r="N172" s="37">
        <v>0</v>
      </c>
    </row>
    <row r="173" spans="1:14">
      <c r="A173" s="22" t="s">
        <v>96</v>
      </c>
      <c r="B173" s="22" t="s">
        <v>240</v>
      </c>
      <c r="C173" s="22">
        <v>102002</v>
      </c>
      <c r="D173" s="22">
        <v>500118</v>
      </c>
      <c r="E173" s="22" t="str">
        <f t="shared" si="2"/>
        <v>102002500118</v>
      </c>
      <c r="F173" s="37">
        <v>7533</v>
      </c>
      <c r="G173" s="37">
        <v>7533</v>
      </c>
      <c r="H173" s="37">
        <v>0</v>
      </c>
      <c r="I173" s="37">
        <v>0</v>
      </c>
      <c r="J173" s="37">
        <v>0</v>
      </c>
      <c r="K173" s="37">
        <v>2942.55</v>
      </c>
      <c r="L173" s="37">
        <v>1664.71</v>
      </c>
      <c r="M173" s="37">
        <v>621.20000000000005</v>
      </c>
      <c r="N173" s="37">
        <v>0</v>
      </c>
    </row>
    <row r="174" spans="1:14">
      <c r="A174" s="22" t="s">
        <v>96</v>
      </c>
      <c r="B174" s="22" t="s">
        <v>82</v>
      </c>
      <c r="C174" s="22">
        <v>102002</v>
      </c>
      <c r="D174" s="22">
        <v>500122</v>
      </c>
      <c r="E174" s="22" t="str">
        <f t="shared" si="2"/>
        <v>102002500122</v>
      </c>
      <c r="F174" s="37">
        <v>3011</v>
      </c>
      <c r="G174" s="37">
        <v>3011</v>
      </c>
      <c r="H174" s="37">
        <v>0</v>
      </c>
      <c r="I174" s="37">
        <v>0</v>
      </c>
      <c r="J174" s="37">
        <v>0</v>
      </c>
      <c r="K174" s="37">
        <v>836.02</v>
      </c>
      <c r="L174" s="37">
        <v>0</v>
      </c>
      <c r="M174" s="37">
        <v>0</v>
      </c>
      <c r="N174" s="37">
        <v>0</v>
      </c>
    </row>
    <row r="175" spans="1:14">
      <c r="A175" s="22" t="s">
        <v>96</v>
      </c>
      <c r="B175" s="22" t="s">
        <v>66</v>
      </c>
      <c r="C175" s="22">
        <v>102002</v>
      </c>
      <c r="D175" s="22">
        <v>500124</v>
      </c>
      <c r="E175" s="22" t="str">
        <f t="shared" si="2"/>
        <v>102002500124</v>
      </c>
      <c r="F175" s="37">
        <v>1000</v>
      </c>
      <c r="G175" s="37">
        <v>1000</v>
      </c>
      <c r="H175" s="37">
        <v>0</v>
      </c>
      <c r="I175" s="37">
        <v>0</v>
      </c>
      <c r="J175" s="37">
        <v>0</v>
      </c>
      <c r="K175" s="37">
        <v>199.47</v>
      </c>
      <c r="L175" s="37">
        <v>96.51</v>
      </c>
      <c r="M175" s="37">
        <v>171.2</v>
      </c>
      <c r="N175" s="37">
        <v>0</v>
      </c>
    </row>
    <row r="176" spans="1:14">
      <c r="A176" s="22" t="s">
        <v>96</v>
      </c>
      <c r="B176" s="22" t="s">
        <v>244</v>
      </c>
      <c r="C176" s="22">
        <v>102002</v>
      </c>
      <c r="D176" s="22">
        <v>500125</v>
      </c>
      <c r="E176" s="22" t="str">
        <f t="shared" si="2"/>
        <v>102002500125</v>
      </c>
      <c r="F176" s="37">
        <v>5000</v>
      </c>
      <c r="G176" s="37">
        <v>5000</v>
      </c>
      <c r="H176" s="37">
        <v>0</v>
      </c>
      <c r="I176" s="37">
        <v>0</v>
      </c>
      <c r="J176" s="37">
        <v>0</v>
      </c>
      <c r="K176" s="37">
        <v>5043.59</v>
      </c>
      <c r="L176" s="37">
        <v>441.86</v>
      </c>
      <c r="M176" s="37">
        <v>0</v>
      </c>
      <c r="N176" s="37">
        <v>0</v>
      </c>
    </row>
    <row r="177" spans="1:14">
      <c r="A177" s="22" t="s">
        <v>96</v>
      </c>
      <c r="B177" s="22" t="s">
        <v>260</v>
      </c>
      <c r="C177" s="22">
        <v>102002</v>
      </c>
      <c r="D177" s="22">
        <v>640001</v>
      </c>
      <c r="E177" s="22" t="str">
        <f t="shared" si="2"/>
        <v>102002640001</v>
      </c>
      <c r="F177" s="37">
        <v>8930</v>
      </c>
      <c r="G177" s="37">
        <v>8930</v>
      </c>
      <c r="H177" s="37">
        <v>1872.59</v>
      </c>
      <c r="I177" s="37">
        <v>1872.59</v>
      </c>
      <c r="J177" s="37">
        <v>0</v>
      </c>
      <c r="K177" s="37">
        <v>0</v>
      </c>
      <c r="L177" s="37">
        <v>0</v>
      </c>
      <c r="M177" s="37">
        <v>0</v>
      </c>
      <c r="N177" s="37">
        <v>0</v>
      </c>
    </row>
    <row r="178" spans="1:14">
      <c r="A178" s="22" t="s">
        <v>96</v>
      </c>
      <c r="B178" s="22" t="s">
        <v>261</v>
      </c>
      <c r="C178" s="22">
        <v>102002</v>
      </c>
      <c r="D178" s="22">
        <v>640004</v>
      </c>
      <c r="E178" s="22" t="str">
        <f t="shared" si="2"/>
        <v>102002640004</v>
      </c>
      <c r="F178" s="37">
        <v>4000</v>
      </c>
      <c r="G178" s="37">
        <v>4000</v>
      </c>
      <c r="H178" s="37">
        <v>575.5</v>
      </c>
      <c r="I178" s="37">
        <v>0</v>
      </c>
      <c r="J178" s="37">
        <v>575.5</v>
      </c>
      <c r="K178" s="37">
        <v>0</v>
      </c>
      <c r="L178" s="37">
        <v>0</v>
      </c>
      <c r="M178" s="37">
        <v>0</v>
      </c>
      <c r="N178" s="37">
        <v>-518.64</v>
      </c>
    </row>
    <row r="179" spans="1:14">
      <c r="A179" s="22" t="s">
        <v>54</v>
      </c>
      <c r="B179" s="22" t="s">
        <v>823</v>
      </c>
      <c r="C179" s="22">
        <v>102003</v>
      </c>
      <c r="D179" s="22">
        <v>140015</v>
      </c>
      <c r="E179" s="22" t="str">
        <f t="shared" si="2"/>
        <v>102003140015</v>
      </c>
      <c r="F179" s="37">
        <v>2000</v>
      </c>
      <c r="G179" s="37">
        <v>2000</v>
      </c>
      <c r="H179" s="37">
        <v>0</v>
      </c>
      <c r="I179" s="37">
        <v>0</v>
      </c>
      <c r="J179" s="37">
        <v>0</v>
      </c>
      <c r="K179" s="37">
        <v>23400</v>
      </c>
      <c r="L179" s="37">
        <v>0</v>
      </c>
      <c r="M179" s="37">
        <v>0</v>
      </c>
      <c r="N179" s="37">
        <v>1000</v>
      </c>
    </row>
    <row r="180" spans="1:14">
      <c r="A180" s="22" t="s">
        <v>54</v>
      </c>
      <c r="B180" s="22" t="s">
        <v>190</v>
      </c>
      <c r="C180" s="22">
        <v>102003</v>
      </c>
      <c r="D180" s="22">
        <v>230010</v>
      </c>
      <c r="E180" s="22" t="str">
        <f t="shared" si="2"/>
        <v>102003230010</v>
      </c>
      <c r="F180" s="37">
        <v>27800</v>
      </c>
      <c r="G180" s="37">
        <v>27800</v>
      </c>
      <c r="H180" s="37">
        <v>0</v>
      </c>
      <c r="I180" s="37">
        <v>0</v>
      </c>
      <c r="J180" s="37">
        <v>0</v>
      </c>
      <c r="K180" s="37">
        <v>0</v>
      </c>
      <c r="L180" s="37">
        <v>4631.7700000000004</v>
      </c>
      <c r="M180" s="37">
        <v>21035.119999999999</v>
      </c>
      <c r="N180" s="37">
        <v>2374.1</v>
      </c>
    </row>
    <row r="181" spans="1:14">
      <c r="A181" s="22" t="s">
        <v>54</v>
      </c>
      <c r="B181" s="22" t="s">
        <v>192</v>
      </c>
      <c r="C181" s="22">
        <v>102003</v>
      </c>
      <c r="D181" s="22">
        <v>230020</v>
      </c>
      <c r="E181" s="22" t="str">
        <f t="shared" si="2"/>
        <v>102003230020</v>
      </c>
      <c r="F181" s="37">
        <v>5000</v>
      </c>
      <c r="G181" s="37">
        <v>5000</v>
      </c>
      <c r="H181" s="37">
        <v>0</v>
      </c>
      <c r="I181" s="37">
        <v>0</v>
      </c>
      <c r="J181" s="37">
        <v>0</v>
      </c>
      <c r="K181" s="37">
        <v>6094</v>
      </c>
      <c r="L181" s="37">
        <v>2198.21</v>
      </c>
      <c r="M181" s="37">
        <v>6875.46</v>
      </c>
      <c r="N181" s="37">
        <v>0</v>
      </c>
    </row>
    <row r="182" spans="1:14">
      <c r="A182" s="22" t="s">
        <v>54</v>
      </c>
      <c r="B182" s="22" t="s">
        <v>194</v>
      </c>
      <c r="C182" s="22">
        <v>102003</v>
      </c>
      <c r="D182" s="22">
        <v>230050</v>
      </c>
      <c r="E182" s="22" t="str">
        <f t="shared" si="2"/>
        <v>102003230050</v>
      </c>
      <c r="F182" s="37">
        <v>2200</v>
      </c>
      <c r="G182" s="37">
        <v>2200</v>
      </c>
      <c r="H182" s="37">
        <v>0</v>
      </c>
      <c r="I182" s="37">
        <v>0</v>
      </c>
      <c r="J182" s="37">
        <v>0</v>
      </c>
      <c r="K182" s="37">
        <v>24214.35</v>
      </c>
      <c r="L182" s="37">
        <v>0</v>
      </c>
      <c r="M182" s="37">
        <v>0</v>
      </c>
      <c r="N182" s="37">
        <v>0</v>
      </c>
    </row>
    <row r="183" spans="1:14">
      <c r="A183" s="22" t="s">
        <v>54</v>
      </c>
      <c r="B183" s="22" t="s">
        <v>218</v>
      </c>
      <c r="C183" s="22">
        <v>102003</v>
      </c>
      <c r="D183" s="22">
        <v>410001</v>
      </c>
      <c r="E183" s="22" t="str">
        <f t="shared" si="2"/>
        <v>102003410001</v>
      </c>
      <c r="F183" s="37">
        <v>0</v>
      </c>
      <c r="G183" s="37">
        <v>0</v>
      </c>
      <c r="H183" s="37">
        <v>0</v>
      </c>
      <c r="I183" s="37">
        <v>0</v>
      </c>
      <c r="J183" s="37">
        <v>0</v>
      </c>
      <c r="K183" s="37">
        <v>2559.8000000000002</v>
      </c>
      <c r="L183" s="37">
        <v>485.25</v>
      </c>
      <c r="M183" s="37">
        <v>0</v>
      </c>
      <c r="N183" s="37">
        <v>0</v>
      </c>
    </row>
    <row r="184" spans="1:14">
      <c r="A184" s="22" t="s">
        <v>54</v>
      </c>
      <c r="B184" s="22" t="s">
        <v>219</v>
      </c>
      <c r="C184" s="22">
        <v>102003</v>
      </c>
      <c r="D184" s="22">
        <v>410003</v>
      </c>
      <c r="E184" s="22" t="str">
        <f t="shared" si="2"/>
        <v>102003410003</v>
      </c>
      <c r="F184" s="37">
        <v>1000</v>
      </c>
      <c r="G184" s="37">
        <v>1000</v>
      </c>
      <c r="H184" s="37">
        <v>0</v>
      </c>
      <c r="I184" s="37">
        <v>0</v>
      </c>
      <c r="J184" s="37">
        <v>0</v>
      </c>
      <c r="K184" s="37">
        <v>0</v>
      </c>
      <c r="L184" s="37">
        <v>-901.8</v>
      </c>
      <c r="M184" s="37">
        <v>552</v>
      </c>
      <c r="N184" s="37">
        <v>490.92</v>
      </c>
    </row>
    <row r="185" spans="1:14">
      <c r="A185" s="22" t="s">
        <v>54</v>
      </c>
      <c r="B185" s="22" t="s">
        <v>220</v>
      </c>
      <c r="C185" s="22">
        <v>102003</v>
      </c>
      <c r="D185" s="22">
        <v>410004</v>
      </c>
      <c r="E185" s="22" t="str">
        <f t="shared" si="2"/>
        <v>102003410004</v>
      </c>
      <c r="F185" s="37">
        <v>7500</v>
      </c>
      <c r="G185" s="37">
        <v>7500</v>
      </c>
      <c r="H185" s="37">
        <v>2000</v>
      </c>
      <c r="I185" s="37">
        <v>0</v>
      </c>
      <c r="J185" s="37">
        <v>2000</v>
      </c>
      <c r="K185" s="37">
        <v>13256.79</v>
      </c>
      <c r="L185" s="37">
        <v>4536.67</v>
      </c>
      <c r="M185" s="37">
        <v>6603.67</v>
      </c>
      <c r="N185" s="37">
        <v>4950.57</v>
      </c>
    </row>
    <row r="186" spans="1:14">
      <c r="A186" s="22" t="s">
        <v>54</v>
      </c>
      <c r="B186" s="22" t="s">
        <v>221</v>
      </c>
      <c r="C186" s="22">
        <v>102003</v>
      </c>
      <c r="D186" s="22">
        <v>410005</v>
      </c>
      <c r="E186" s="22" t="str">
        <f t="shared" si="2"/>
        <v>102003410005</v>
      </c>
      <c r="F186" s="37">
        <v>10000</v>
      </c>
      <c r="G186" s="37">
        <v>10000</v>
      </c>
      <c r="H186" s="37">
        <v>10000</v>
      </c>
      <c r="I186" s="37">
        <v>1635</v>
      </c>
      <c r="J186" s="37">
        <v>8365</v>
      </c>
      <c r="K186" s="37">
        <v>31183</v>
      </c>
      <c r="L186" s="37">
        <v>773.68</v>
      </c>
      <c r="M186" s="37">
        <v>3490.17</v>
      </c>
      <c r="N186" s="37">
        <v>0</v>
      </c>
    </row>
    <row r="187" spans="1:14">
      <c r="A187" s="22" t="s">
        <v>54</v>
      </c>
      <c r="B187" s="22" t="s">
        <v>229</v>
      </c>
      <c r="C187" s="22">
        <v>102003</v>
      </c>
      <c r="D187" s="22">
        <v>500104</v>
      </c>
      <c r="E187" s="22" t="str">
        <f t="shared" si="2"/>
        <v>102003500104</v>
      </c>
      <c r="F187" s="37">
        <v>0</v>
      </c>
      <c r="G187" s="37">
        <v>0</v>
      </c>
      <c r="H187" s="37">
        <v>0</v>
      </c>
      <c r="I187" s="37">
        <v>0</v>
      </c>
      <c r="J187" s="37">
        <v>0</v>
      </c>
      <c r="K187" s="37">
        <v>4588</v>
      </c>
      <c r="L187" s="37">
        <v>0</v>
      </c>
      <c r="M187" s="37">
        <v>0</v>
      </c>
      <c r="N187" s="37">
        <v>3256.46</v>
      </c>
    </row>
    <row r="188" spans="1:14">
      <c r="A188" s="22" t="s">
        <v>54</v>
      </c>
      <c r="B188" s="22" t="s">
        <v>231</v>
      </c>
      <c r="C188" s="22">
        <v>102003</v>
      </c>
      <c r="D188" s="22">
        <v>500107</v>
      </c>
      <c r="E188" s="22" t="str">
        <f t="shared" si="2"/>
        <v>102003500107</v>
      </c>
      <c r="F188" s="37">
        <v>200</v>
      </c>
      <c r="G188" s="37">
        <v>200</v>
      </c>
      <c r="H188" s="37">
        <v>0</v>
      </c>
      <c r="I188" s="37">
        <v>0</v>
      </c>
      <c r="J188" s="37">
        <v>0</v>
      </c>
      <c r="K188" s="37">
        <v>0</v>
      </c>
      <c r="L188" s="37">
        <v>45</v>
      </c>
      <c r="M188" s="37">
        <v>45</v>
      </c>
      <c r="N188" s="37">
        <v>0</v>
      </c>
    </row>
    <row r="189" spans="1:14">
      <c r="A189" s="22" t="s">
        <v>54</v>
      </c>
      <c r="B189" s="22" t="s">
        <v>240</v>
      </c>
      <c r="C189" s="22">
        <v>102003</v>
      </c>
      <c r="D189" s="22">
        <v>500118</v>
      </c>
      <c r="E189" s="22" t="str">
        <f t="shared" si="2"/>
        <v>102003500118</v>
      </c>
      <c r="F189" s="37">
        <v>2000</v>
      </c>
      <c r="G189" s="37">
        <v>2000</v>
      </c>
      <c r="H189" s="37">
        <v>0</v>
      </c>
      <c r="I189" s="37">
        <v>0</v>
      </c>
      <c r="J189" s="37">
        <v>0</v>
      </c>
      <c r="K189" s="37">
        <v>12251.23</v>
      </c>
      <c r="L189" s="37">
        <v>870.72</v>
      </c>
      <c r="M189" s="37">
        <v>32</v>
      </c>
      <c r="N189" s="37">
        <v>160</v>
      </c>
    </row>
    <row r="190" spans="1:14">
      <c r="A190" s="22" t="s">
        <v>54</v>
      </c>
      <c r="B190" s="22" t="s">
        <v>82</v>
      </c>
      <c r="C190" s="22">
        <v>102003</v>
      </c>
      <c r="D190" s="22">
        <v>500122</v>
      </c>
      <c r="E190" s="22" t="str">
        <f t="shared" si="2"/>
        <v>102003500122</v>
      </c>
      <c r="F190" s="37">
        <v>0</v>
      </c>
      <c r="G190" s="37">
        <v>0</v>
      </c>
      <c r="H190" s="37">
        <v>0</v>
      </c>
      <c r="I190" s="37">
        <v>0</v>
      </c>
      <c r="J190" s="37">
        <v>0</v>
      </c>
      <c r="K190" s="37">
        <v>21036.39</v>
      </c>
      <c r="L190" s="37">
        <v>0</v>
      </c>
      <c r="M190" s="37">
        <v>0</v>
      </c>
      <c r="N190" s="37">
        <v>0</v>
      </c>
    </row>
    <row r="191" spans="1:14">
      <c r="A191" s="22" t="s">
        <v>54</v>
      </c>
      <c r="B191" s="22" t="s">
        <v>66</v>
      </c>
      <c r="C191" s="22">
        <v>102003</v>
      </c>
      <c r="D191" s="22">
        <v>500124</v>
      </c>
      <c r="E191" s="22" t="str">
        <f t="shared" si="2"/>
        <v>102003500124</v>
      </c>
      <c r="F191" s="37">
        <v>0</v>
      </c>
      <c r="G191" s="37">
        <v>0</v>
      </c>
      <c r="H191" s="37">
        <v>0</v>
      </c>
      <c r="I191" s="37">
        <v>0</v>
      </c>
      <c r="J191" s="37">
        <v>0</v>
      </c>
      <c r="K191" s="37">
        <v>860</v>
      </c>
      <c r="L191" s="37">
        <v>710.37</v>
      </c>
      <c r="M191" s="37">
        <v>846</v>
      </c>
      <c r="N191" s="37">
        <v>944.51</v>
      </c>
    </row>
    <row r="192" spans="1:14">
      <c r="A192" s="22" t="s">
        <v>54</v>
      </c>
      <c r="B192" s="22" t="s">
        <v>7</v>
      </c>
      <c r="C192" s="22">
        <v>102003</v>
      </c>
      <c r="D192" s="22">
        <v>500127</v>
      </c>
      <c r="E192" s="22" t="str">
        <f t="shared" si="2"/>
        <v>102003500127</v>
      </c>
      <c r="F192" s="37">
        <v>1000</v>
      </c>
      <c r="G192" s="37">
        <v>1000</v>
      </c>
      <c r="H192" s="37">
        <v>0</v>
      </c>
      <c r="I192" s="37">
        <v>0</v>
      </c>
      <c r="J192" s="37">
        <v>0</v>
      </c>
      <c r="K192" s="37">
        <v>0</v>
      </c>
      <c r="L192" s="37">
        <v>0</v>
      </c>
      <c r="M192" s="37">
        <v>0</v>
      </c>
      <c r="N192" s="37">
        <v>0</v>
      </c>
    </row>
    <row r="193" spans="1:14">
      <c r="A193" s="22" t="s">
        <v>54</v>
      </c>
      <c r="B193" s="22" t="s">
        <v>828</v>
      </c>
      <c r="C193" s="22">
        <v>102003</v>
      </c>
      <c r="D193" s="22">
        <v>760003</v>
      </c>
      <c r="E193" s="22" t="str">
        <f t="shared" si="2"/>
        <v>102003760003</v>
      </c>
      <c r="F193" s="37">
        <v>0</v>
      </c>
      <c r="G193" s="37">
        <v>0</v>
      </c>
      <c r="H193" s="37">
        <v>0</v>
      </c>
      <c r="I193" s="37">
        <v>0</v>
      </c>
      <c r="J193" s="37">
        <v>0</v>
      </c>
      <c r="K193" s="37">
        <v>89023.5</v>
      </c>
      <c r="L193" s="37">
        <v>0</v>
      </c>
      <c r="M193" s="37">
        <v>0</v>
      </c>
      <c r="N193" s="37">
        <v>0</v>
      </c>
    </row>
    <row r="194" spans="1:14">
      <c r="A194" s="22" t="s">
        <v>54</v>
      </c>
      <c r="B194" s="22" t="s">
        <v>829</v>
      </c>
      <c r="C194" s="22">
        <v>102003</v>
      </c>
      <c r="D194" s="22">
        <v>760004</v>
      </c>
      <c r="E194" s="22" t="str">
        <f t="shared" si="2"/>
        <v>102003760004</v>
      </c>
      <c r="F194" s="37">
        <v>0</v>
      </c>
      <c r="G194" s="37">
        <v>0</v>
      </c>
      <c r="H194" s="37">
        <v>0</v>
      </c>
      <c r="I194" s="37">
        <v>0</v>
      </c>
      <c r="J194" s="37">
        <v>0</v>
      </c>
      <c r="K194" s="37">
        <v>201000</v>
      </c>
      <c r="L194" s="37">
        <v>0</v>
      </c>
      <c r="M194" s="37">
        <v>0</v>
      </c>
      <c r="N194" s="37">
        <v>0</v>
      </c>
    </row>
    <row r="195" spans="1:14">
      <c r="A195" s="22" t="s">
        <v>4</v>
      </c>
      <c r="B195" s="22" t="s">
        <v>823</v>
      </c>
      <c r="C195" s="22">
        <v>102004</v>
      </c>
      <c r="D195" s="22">
        <v>140015</v>
      </c>
      <c r="E195" s="22" t="str">
        <f t="shared" ref="E195:E258" si="3">CONCATENATE(C195,D195)</f>
        <v>102004140015</v>
      </c>
      <c r="F195" s="37">
        <v>0</v>
      </c>
      <c r="G195" s="37">
        <v>0</v>
      </c>
      <c r="H195" s="37">
        <v>0</v>
      </c>
      <c r="I195" s="37">
        <v>0</v>
      </c>
      <c r="J195" s="37">
        <v>0</v>
      </c>
      <c r="K195" s="37">
        <v>0</v>
      </c>
      <c r="L195" s="37">
        <v>0</v>
      </c>
      <c r="M195" s="37">
        <v>3026.17</v>
      </c>
      <c r="N195" s="37">
        <v>0</v>
      </c>
    </row>
    <row r="196" spans="1:14">
      <c r="A196" s="22" t="s">
        <v>4</v>
      </c>
      <c r="B196" s="22" t="s">
        <v>220</v>
      </c>
      <c r="C196" s="22">
        <v>102004</v>
      </c>
      <c r="D196" s="22">
        <v>410004</v>
      </c>
      <c r="E196" s="22" t="str">
        <f t="shared" si="3"/>
        <v>102004410004</v>
      </c>
      <c r="F196" s="37">
        <v>0</v>
      </c>
      <c r="G196" s="37">
        <v>0</v>
      </c>
      <c r="H196" s="37">
        <v>0</v>
      </c>
      <c r="I196" s="37">
        <v>0</v>
      </c>
      <c r="J196" s="37">
        <v>0</v>
      </c>
      <c r="K196" s="37">
        <v>0</v>
      </c>
      <c r="L196" s="37">
        <v>0</v>
      </c>
      <c r="M196" s="37">
        <v>5314.12</v>
      </c>
      <c r="N196" s="37">
        <v>0</v>
      </c>
    </row>
    <row r="197" spans="1:14">
      <c r="A197" s="22" t="s">
        <v>4</v>
      </c>
      <c r="B197" s="22" t="s">
        <v>221</v>
      </c>
      <c r="C197" s="22">
        <v>102004</v>
      </c>
      <c r="D197" s="22">
        <v>410005</v>
      </c>
      <c r="E197" s="22" t="str">
        <f t="shared" si="3"/>
        <v>102004410005</v>
      </c>
      <c r="F197" s="37">
        <v>0</v>
      </c>
      <c r="G197" s="37">
        <v>0</v>
      </c>
      <c r="H197" s="37">
        <v>0</v>
      </c>
      <c r="I197" s="37">
        <v>0</v>
      </c>
      <c r="J197" s="37">
        <v>0</v>
      </c>
      <c r="K197" s="37">
        <v>0</v>
      </c>
      <c r="L197" s="37">
        <v>0</v>
      </c>
      <c r="M197" s="37">
        <v>548.88</v>
      </c>
      <c r="N197" s="37">
        <v>0</v>
      </c>
    </row>
    <row r="198" spans="1:14">
      <c r="A198" s="22" t="s">
        <v>4</v>
      </c>
      <c r="B198" s="22" t="s">
        <v>229</v>
      </c>
      <c r="C198" s="22">
        <v>102004</v>
      </c>
      <c r="D198" s="22">
        <v>500104</v>
      </c>
      <c r="E198" s="22" t="str">
        <f t="shared" si="3"/>
        <v>102004500104</v>
      </c>
      <c r="F198" s="37">
        <v>0</v>
      </c>
      <c r="G198" s="37">
        <v>0</v>
      </c>
      <c r="H198" s="37">
        <v>0</v>
      </c>
      <c r="I198" s="37">
        <v>0</v>
      </c>
      <c r="J198" s="37">
        <v>0</v>
      </c>
      <c r="K198" s="37">
        <v>0</v>
      </c>
      <c r="L198" s="37">
        <v>0</v>
      </c>
      <c r="M198" s="37">
        <v>4556</v>
      </c>
      <c r="N198" s="37">
        <v>0</v>
      </c>
    </row>
    <row r="199" spans="1:14">
      <c r="A199" s="22" t="s">
        <v>55</v>
      </c>
      <c r="B199" s="22" t="s">
        <v>823</v>
      </c>
      <c r="C199" s="22">
        <v>102005</v>
      </c>
      <c r="D199" s="22">
        <v>140015</v>
      </c>
      <c r="E199" s="22" t="str">
        <f t="shared" si="3"/>
        <v>102005140015</v>
      </c>
      <c r="F199" s="37">
        <v>6740</v>
      </c>
      <c r="G199" s="37">
        <v>6740</v>
      </c>
      <c r="H199" s="37">
        <v>0</v>
      </c>
      <c r="I199" s="37">
        <v>0</v>
      </c>
      <c r="J199" s="37">
        <v>0</v>
      </c>
      <c r="K199" s="37">
        <v>1916.11</v>
      </c>
      <c r="L199" s="37">
        <v>19992.669999999998</v>
      </c>
      <c r="M199" s="37">
        <v>13197.99</v>
      </c>
      <c r="N199" s="37">
        <v>10299.82</v>
      </c>
    </row>
    <row r="200" spans="1:14">
      <c r="A200" s="22" t="s">
        <v>55</v>
      </c>
      <c r="B200" s="22" t="s">
        <v>190</v>
      </c>
      <c r="C200" s="22">
        <v>102005</v>
      </c>
      <c r="D200" s="22">
        <v>230010</v>
      </c>
      <c r="E200" s="22" t="str">
        <f t="shared" si="3"/>
        <v>102005230010</v>
      </c>
      <c r="F200" s="37">
        <v>15000</v>
      </c>
      <c r="G200" s="37">
        <v>15000</v>
      </c>
      <c r="H200" s="37">
        <v>708.75</v>
      </c>
      <c r="I200" s="37">
        <v>708.75</v>
      </c>
      <c r="J200" s="37">
        <v>0</v>
      </c>
      <c r="K200" s="37">
        <v>14914.58</v>
      </c>
      <c r="L200" s="37">
        <v>7286.57</v>
      </c>
      <c r="M200" s="37">
        <v>4546.6400000000003</v>
      </c>
      <c r="N200" s="37">
        <v>9188.18</v>
      </c>
    </row>
    <row r="201" spans="1:14">
      <c r="A201" s="22" t="s">
        <v>55</v>
      </c>
      <c r="B201" s="22" t="s">
        <v>192</v>
      </c>
      <c r="C201" s="22">
        <v>102005</v>
      </c>
      <c r="D201" s="22">
        <v>230020</v>
      </c>
      <c r="E201" s="22" t="str">
        <f t="shared" si="3"/>
        <v>102005230020</v>
      </c>
      <c r="F201" s="37">
        <v>10000</v>
      </c>
      <c r="G201" s="37">
        <v>10000</v>
      </c>
      <c r="H201" s="37">
        <v>0</v>
      </c>
      <c r="I201" s="37">
        <v>0</v>
      </c>
      <c r="J201" s="37">
        <v>0</v>
      </c>
      <c r="K201" s="37">
        <v>9242.89</v>
      </c>
      <c r="L201" s="37">
        <v>15846.03</v>
      </c>
      <c r="M201" s="37">
        <v>11130.84</v>
      </c>
      <c r="N201" s="37">
        <v>2228.5500000000002</v>
      </c>
    </row>
    <row r="202" spans="1:14">
      <c r="A202" s="22" t="s">
        <v>55</v>
      </c>
      <c r="B202" s="22" t="s">
        <v>194</v>
      </c>
      <c r="C202" s="22">
        <v>102005</v>
      </c>
      <c r="D202" s="22">
        <v>230050</v>
      </c>
      <c r="E202" s="22" t="str">
        <f t="shared" si="3"/>
        <v>102005230050</v>
      </c>
      <c r="F202" s="37">
        <v>5000</v>
      </c>
      <c r="G202" s="37">
        <v>5000</v>
      </c>
      <c r="H202" s="37">
        <v>487.5</v>
      </c>
      <c r="I202" s="37">
        <v>487.5</v>
      </c>
      <c r="J202" s="37">
        <v>0</v>
      </c>
      <c r="K202" s="37">
        <v>8087</v>
      </c>
      <c r="L202" s="37">
        <v>1260</v>
      </c>
      <c r="M202" s="37">
        <v>2145</v>
      </c>
      <c r="N202" s="37">
        <v>50035</v>
      </c>
    </row>
    <row r="203" spans="1:14">
      <c r="A203" s="22" t="s">
        <v>55</v>
      </c>
      <c r="B203" s="22" t="s">
        <v>195</v>
      </c>
      <c r="C203" s="22">
        <v>102005</v>
      </c>
      <c r="D203" s="22">
        <v>240010</v>
      </c>
      <c r="E203" s="22" t="str">
        <f t="shared" si="3"/>
        <v>102005240010</v>
      </c>
      <c r="F203" s="37">
        <v>20000</v>
      </c>
      <c r="G203" s="37">
        <v>20000</v>
      </c>
      <c r="H203" s="37">
        <v>360</v>
      </c>
      <c r="I203" s="37">
        <v>360</v>
      </c>
      <c r="J203" s="37">
        <v>0</v>
      </c>
      <c r="K203" s="37">
        <v>16660.330000000002</v>
      </c>
      <c r="L203" s="37">
        <v>16657.22</v>
      </c>
      <c r="M203" s="37">
        <v>51475.92</v>
      </c>
      <c r="N203" s="37">
        <v>3108</v>
      </c>
    </row>
    <row r="204" spans="1:14">
      <c r="A204" s="22" t="s">
        <v>55</v>
      </c>
      <c r="B204" s="22" t="s">
        <v>196</v>
      </c>
      <c r="C204" s="22">
        <v>102005</v>
      </c>
      <c r="D204" s="22">
        <v>240050</v>
      </c>
      <c r="E204" s="22" t="str">
        <f t="shared" si="3"/>
        <v>102005240050</v>
      </c>
      <c r="F204" s="37">
        <v>33124</v>
      </c>
      <c r="G204" s="37">
        <v>33124</v>
      </c>
      <c r="H204" s="37">
        <v>2058.75</v>
      </c>
      <c r="I204" s="37">
        <v>2058.75</v>
      </c>
      <c r="J204" s="37">
        <v>0</v>
      </c>
      <c r="K204" s="37">
        <v>53356.26</v>
      </c>
      <c r="L204" s="37">
        <v>4811.25</v>
      </c>
      <c r="M204" s="37">
        <v>0</v>
      </c>
      <c r="N204" s="37">
        <v>0</v>
      </c>
    </row>
    <row r="205" spans="1:14">
      <c r="A205" s="22" t="s">
        <v>55</v>
      </c>
      <c r="B205" s="22" t="s">
        <v>218</v>
      </c>
      <c r="C205" s="22">
        <v>102005</v>
      </c>
      <c r="D205" s="22">
        <v>410001</v>
      </c>
      <c r="E205" s="22" t="str">
        <f t="shared" si="3"/>
        <v>102005410001</v>
      </c>
      <c r="F205" s="37">
        <v>0</v>
      </c>
      <c r="G205" s="37">
        <v>0</v>
      </c>
      <c r="H205" s="37">
        <v>0</v>
      </c>
      <c r="I205" s="37">
        <v>0</v>
      </c>
      <c r="J205" s="37">
        <v>0</v>
      </c>
      <c r="K205" s="37">
        <v>106.75</v>
      </c>
      <c r="L205" s="37">
        <v>78.48</v>
      </c>
      <c r="M205" s="37">
        <v>529.85</v>
      </c>
      <c r="N205" s="37">
        <v>103.31</v>
      </c>
    </row>
    <row r="206" spans="1:14">
      <c r="A206" s="22" t="s">
        <v>55</v>
      </c>
      <c r="B206" s="22" t="s">
        <v>219</v>
      </c>
      <c r="C206" s="22">
        <v>102005</v>
      </c>
      <c r="D206" s="22">
        <v>410003</v>
      </c>
      <c r="E206" s="22" t="str">
        <f t="shared" si="3"/>
        <v>102005410003</v>
      </c>
      <c r="F206" s="37">
        <v>0</v>
      </c>
      <c r="G206" s="37">
        <v>0</v>
      </c>
      <c r="H206" s="37">
        <v>0</v>
      </c>
      <c r="I206" s="37">
        <v>0</v>
      </c>
      <c r="J206" s="37">
        <v>0</v>
      </c>
      <c r="K206" s="37">
        <v>15.59</v>
      </c>
      <c r="L206" s="37">
        <v>360</v>
      </c>
      <c r="M206" s="37">
        <v>830.57</v>
      </c>
      <c r="N206" s="37">
        <v>1284.69</v>
      </c>
    </row>
    <row r="207" spans="1:14">
      <c r="A207" s="22" t="s">
        <v>55</v>
      </c>
      <c r="B207" s="22" t="s">
        <v>220</v>
      </c>
      <c r="C207" s="22">
        <v>102005</v>
      </c>
      <c r="D207" s="22">
        <v>410004</v>
      </c>
      <c r="E207" s="22" t="str">
        <f t="shared" si="3"/>
        <v>102005410004</v>
      </c>
      <c r="F207" s="37">
        <v>3313</v>
      </c>
      <c r="G207" s="37">
        <v>3313</v>
      </c>
      <c r="H207" s="37">
        <v>2259.3200000000002</v>
      </c>
      <c r="I207" s="37">
        <v>697.74</v>
      </c>
      <c r="J207" s="37">
        <v>1561.58</v>
      </c>
      <c r="K207" s="37">
        <v>3626.22</v>
      </c>
      <c r="L207" s="37">
        <v>17861.07</v>
      </c>
      <c r="M207" s="37">
        <v>10416.969999999999</v>
      </c>
      <c r="N207" s="37">
        <v>11290.29</v>
      </c>
    </row>
    <row r="208" spans="1:14">
      <c r="A208" s="22" t="s">
        <v>55</v>
      </c>
      <c r="B208" s="22" t="s">
        <v>221</v>
      </c>
      <c r="C208" s="22">
        <v>102005</v>
      </c>
      <c r="D208" s="22">
        <v>410005</v>
      </c>
      <c r="E208" s="22" t="str">
        <f t="shared" si="3"/>
        <v>102005410005</v>
      </c>
      <c r="F208" s="37">
        <v>250</v>
      </c>
      <c r="G208" s="37">
        <v>250</v>
      </c>
      <c r="H208" s="37">
        <v>0</v>
      </c>
      <c r="I208" s="37">
        <v>0</v>
      </c>
      <c r="J208" s="37">
        <v>0</v>
      </c>
      <c r="K208" s="37">
        <v>181.25</v>
      </c>
      <c r="L208" s="37">
        <v>0</v>
      </c>
      <c r="M208" s="37">
        <v>0</v>
      </c>
      <c r="N208" s="37">
        <v>0</v>
      </c>
    </row>
    <row r="209" spans="1:14">
      <c r="A209" s="22" t="s">
        <v>55</v>
      </c>
      <c r="B209" s="22" t="s">
        <v>229</v>
      </c>
      <c r="C209" s="22">
        <v>102005</v>
      </c>
      <c r="D209" s="22">
        <v>500104</v>
      </c>
      <c r="E209" s="22" t="str">
        <f t="shared" si="3"/>
        <v>102005500104</v>
      </c>
      <c r="F209" s="37">
        <v>20000</v>
      </c>
      <c r="G209" s="37">
        <v>20000</v>
      </c>
      <c r="H209" s="37">
        <v>1140</v>
      </c>
      <c r="I209" s="37">
        <v>1140</v>
      </c>
      <c r="J209" s="37">
        <v>0</v>
      </c>
      <c r="K209" s="37">
        <v>23170.05</v>
      </c>
      <c r="L209" s="37">
        <v>9025</v>
      </c>
      <c r="M209" s="37">
        <v>0</v>
      </c>
      <c r="N209" s="37">
        <v>19512.03</v>
      </c>
    </row>
    <row r="210" spans="1:14">
      <c r="A210" s="22" t="s">
        <v>55</v>
      </c>
      <c r="B210" s="22" t="s">
        <v>231</v>
      </c>
      <c r="C210" s="22">
        <v>102005</v>
      </c>
      <c r="D210" s="22">
        <v>500107</v>
      </c>
      <c r="E210" s="22" t="str">
        <f t="shared" si="3"/>
        <v>102005500107</v>
      </c>
      <c r="F210" s="37">
        <v>0</v>
      </c>
      <c r="G210" s="37">
        <v>0</v>
      </c>
      <c r="H210" s="37">
        <v>0</v>
      </c>
      <c r="I210" s="37">
        <v>0</v>
      </c>
      <c r="J210" s="37">
        <v>0</v>
      </c>
      <c r="K210" s="37">
        <v>0</v>
      </c>
      <c r="L210" s="37">
        <v>50</v>
      </c>
      <c r="M210" s="37">
        <v>0</v>
      </c>
      <c r="N210" s="37">
        <v>0</v>
      </c>
    </row>
    <row r="211" spans="1:14">
      <c r="A211" s="22" t="s">
        <v>55</v>
      </c>
      <c r="B211" s="22" t="s">
        <v>236</v>
      </c>
      <c r="C211" s="22">
        <v>102005</v>
      </c>
      <c r="D211" s="22">
        <v>500114</v>
      </c>
      <c r="E211" s="22" t="str">
        <f t="shared" si="3"/>
        <v>102005500114</v>
      </c>
      <c r="F211" s="37">
        <v>0</v>
      </c>
      <c r="G211" s="37">
        <v>0</v>
      </c>
      <c r="H211" s="37">
        <v>0</v>
      </c>
      <c r="I211" s="37">
        <v>0</v>
      </c>
      <c r="J211" s="37">
        <v>0</v>
      </c>
      <c r="K211" s="37">
        <v>0</v>
      </c>
      <c r="L211" s="37">
        <v>0</v>
      </c>
      <c r="M211" s="37">
        <v>0</v>
      </c>
      <c r="N211" s="37">
        <v>591.88</v>
      </c>
    </row>
    <row r="212" spans="1:14">
      <c r="A212" s="22" t="s">
        <v>55</v>
      </c>
      <c r="B212" s="22" t="s">
        <v>237</v>
      </c>
      <c r="C212" s="22">
        <v>102005</v>
      </c>
      <c r="D212" s="22">
        <v>500115</v>
      </c>
      <c r="E212" s="22" t="str">
        <f t="shared" si="3"/>
        <v>102005500115</v>
      </c>
      <c r="F212" s="37">
        <v>500</v>
      </c>
      <c r="G212" s="37">
        <v>500</v>
      </c>
      <c r="H212" s="37">
        <v>0</v>
      </c>
      <c r="I212" s="37">
        <v>0</v>
      </c>
      <c r="J212" s="37">
        <v>0</v>
      </c>
      <c r="K212" s="37">
        <v>96.32</v>
      </c>
      <c r="L212" s="37">
        <v>678.74</v>
      </c>
      <c r="M212" s="37">
        <v>0</v>
      </c>
      <c r="N212" s="37">
        <v>53.15</v>
      </c>
    </row>
    <row r="213" spans="1:14">
      <c r="A213" s="22" t="s">
        <v>55</v>
      </c>
      <c r="B213" s="22" t="s">
        <v>239</v>
      </c>
      <c r="C213" s="22">
        <v>102005</v>
      </c>
      <c r="D213" s="22">
        <v>500117</v>
      </c>
      <c r="E213" s="22" t="str">
        <f t="shared" si="3"/>
        <v>102005500117</v>
      </c>
      <c r="F213" s="37">
        <v>500</v>
      </c>
      <c r="G213" s="37">
        <v>500</v>
      </c>
      <c r="H213" s="37">
        <v>0</v>
      </c>
      <c r="I213" s="37">
        <v>0</v>
      </c>
      <c r="J213" s="37">
        <v>0</v>
      </c>
      <c r="K213" s="37">
        <v>29.99</v>
      </c>
      <c r="L213" s="37">
        <v>20068.62</v>
      </c>
      <c r="M213" s="37">
        <v>15279.68</v>
      </c>
      <c r="N213" s="37">
        <v>7785</v>
      </c>
    </row>
    <row r="214" spans="1:14">
      <c r="A214" s="22" t="s">
        <v>55</v>
      </c>
      <c r="B214" s="22" t="s">
        <v>240</v>
      </c>
      <c r="C214" s="22">
        <v>102005</v>
      </c>
      <c r="D214" s="22">
        <v>500118</v>
      </c>
      <c r="E214" s="22" t="str">
        <f t="shared" si="3"/>
        <v>102005500118</v>
      </c>
      <c r="F214" s="37">
        <v>3500</v>
      </c>
      <c r="G214" s="37">
        <v>3500</v>
      </c>
      <c r="H214" s="37">
        <v>0</v>
      </c>
      <c r="I214" s="37">
        <v>0</v>
      </c>
      <c r="J214" s="37">
        <v>0</v>
      </c>
      <c r="K214" s="37">
        <v>2703.81</v>
      </c>
      <c r="L214" s="37">
        <v>9910.14</v>
      </c>
      <c r="M214" s="37">
        <v>15110.23</v>
      </c>
      <c r="N214" s="37">
        <v>1238.48</v>
      </c>
    </row>
    <row r="215" spans="1:14">
      <c r="A215" s="22" t="s">
        <v>55</v>
      </c>
      <c r="B215" s="22" t="s">
        <v>830</v>
      </c>
      <c r="C215" s="22">
        <v>102005</v>
      </c>
      <c r="D215" s="22">
        <v>500140</v>
      </c>
      <c r="E215" s="22" t="str">
        <f t="shared" si="3"/>
        <v>102005500140</v>
      </c>
      <c r="F215" s="37">
        <v>0</v>
      </c>
      <c r="G215" s="37">
        <v>0</v>
      </c>
      <c r="H215" s="37">
        <v>1000</v>
      </c>
      <c r="I215" s="37">
        <v>0</v>
      </c>
      <c r="J215" s="37">
        <v>1000</v>
      </c>
      <c r="K215" s="37">
        <v>0</v>
      </c>
      <c r="L215" s="37">
        <v>0</v>
      </c>
      <c r="M215" s="37">
        <v>0</v>
      </c>
      <c r="N215" s="37">
        <v>0</v>
      </c>
    </row>
    <row r="216" spans="1:14">
      <c r="A216" s="22" t="s">
        <v>55</v>
      </c>
      <c r="B216" s="22" t="s">
        <v>260</v>
      </c>
      <c r="C216" s="22">
        <v>102005</v>
      </c>
      <c r="D216" s="22">
        <v>640001</v>
      </c>
      <c r="E216" s="22" t="str">
        <f t="shared" si="3"/>
        <v>102005640001</v>
      </c>
      <c r="F216" s="37">
        <v>2976</v>
      </c>
      <c r="G216" s="37">
        <v>2976</v>
      </c>
      <c r="H216" s="37">
        <v>2700.93</v>
      </c>
      <c r="I216" s="37">
        <v>2700.93</v>
      </c>
      <c r="J216" s="37">
        <v>0</v>
      </c>
      <c r="K216" s="37">
        <v>4734.26</v>
      </c>
      <c r="L216" s="37">
        <v>17152.5</v>
      </c>
      <c r="M216" s="37">
        <v>24412.02</v>
      </c>
      <c r="N216" s="37">
        <v>0</v>
      </c>
    </row>
    <row r="217" spans="1:14">
      <c r="A217" s="22" t="s">
        <v>55</v>
      </c>
      <c r="B217" s="22" t="s">
        <v>261</v>
      </c>
      <c r="C217" s="22">
        <v>102005</v>
      </c>
      <c r="D217" s="22">
        <v>640004</v>
      </c>
      <c r="E217" s="22" t="str">
        <f t="shared" si="3"/>
        <v>102005640004</v>
      </c>
      <c r="F217" s="37">
        <v>600</v>
      </c>
      <c r="G217" s="37">
        <v>600</v>
      </c>
      <c r="H217" s="37">
        <v>600</v>
      </c>
      <c r="I217" s="37">
        <v>600</v>
      </c>
      <c r="J217" s="37">
        <v>0</v>
      </c>
      <c r="K217" s="37">
        <v>7502.67</v>
      </c>
      <c r="L217" s="37">
        <v>4137.47</v>
      </c>
      <c r="M217" s="37">
        <v>28082.04</v>
      </c>
      <c r="N217" s="37">
        <v>1905.07</v>
      </c>
    </row>
    <row r="218" spans="1:14">
      <c r="A218" s="22" t="s">
        <v>55</v>
      </c>
      <c r="B218" s="22" t="s">
        <v>263</v>
      </c>
      <c r="C218" s="22">
        <v>102005</v>
      </c>
      <c r="D218" s="22">
        <v>640011</v>
      </c>
      <c r="E218" s="22" t="str">
        <f t="shared" si="3"/>
        <v>102005640011</v>
      </c>
      <c r="F218" s="37">
        <v>0</v>
      </c>
      <c r="G218" s="37">
        <v>0</v>
      </c>
      <c r="H218" s="37">
        <v>0</v>
      </c>
      <c r="I218" s="37">
        <v>0</v>
      </c>
      <c r="J218" s="37">
        <v>0</v>
      </c>
      <c r="K218" s="37">
        <v>9587.27</v>
      </c>
      <c r="L218" s="37">
        <v>0</v>
      </c>
      <c r="M218" s="37">
        <v>0</v>
      </c>
      <c r="N218" s="37">
        <v>0</v>
      </c>
    </row>
    <row r="219" spans="1:14">
      <c r="A219" s="22" t="s">
        <v>105</v>
      </c>
      <c r="B219" s="22" t="s">
        <v>823</v>
      </c>
      <c r="C219" s="22">
        <v>102006</v>
      </c>
      <c r="D219" s="22">
        <v>140015</v>
      </c>
      <c r="E219" s="22" t="str">
        <f t="shared" si="3"/>
        <v>102006140015</v>
      </c>
      <c r="F219" s="37">
        <v>86605</v>
      </c>
      <c r="G219" s="37">
        <v>86605</v>
      </c>
      <c r="H219" s="37">
        <v>2583.56</v>
      </c>
      <c r="I219" s="37">
        <v>2583.56</v>
      </c>
      <c r="J219" s="37">
        <v>0</v>
      </c>
      <c r="K219" s="37">
        <v>8158.34</v>
      </c>
      <c r="L219" s="37">
        <v>9651.1200000000008</v>
      </c>
      <c r="M219" s="37">
        <v>3077.86</v>
      </c>
      <c r="N219" s="37">
        <v>3466.07</v>
      </c>
    </row>
    <row r="220" spans="1:14">
      <c r="A220" s="22" t="s">
        <v>105</v>
      </c>
      <c r="B220" s="22" t="s">
        <v>190</v>
      </c>
      <c r="C220" s="22">
        <v>102006</v>
      </c>
      <c r="D220" s="22">
        <v>230010</v>
      </c>
      <c r="E220" s="22" t="str">
        <f t="shared" si="3"/>
        <v>102006230010</v>
      </c>
      <c r="F220" s="37">
        <v>132000</v>
      </c>
      <c r="G220" s="37">
        <v>132000</v>
      </c>
      <c r="H220" s="37">
        <v>7433.45</v>
      </c>
      <c r="I220" s="37">
        <v>7433.45</v>
      </c>
      <c r="J220" s="37">
        <v>0</v>
      </c>
      <c r="K220" s="37">
        <v>16585.650000000001</v>
      </c>
      <c r="L220" s="37">
        <v>3283.89</v>
      </c>
      <c r="M220" s="37">
        <v>5985.01</v>
      </c>
      <c r="N220" s="37">
        <v>36862.379999999997</v>
      </c>
    </row>
    <row r="221" spans="1:14">
      <c r="A221" s="22" t="s">
        <v>105</v>
      </c>
      <c r="B221" s="22" t="s">
        <v>192</v>
      </c>
      <c r="C221" s="22">
        <v>102006</v>
      </c>
      <c r="D221" s="22">
        <v>230020</v>
      </c>
      <c r="E221" s="22" t="str">
        <f t="shared" si="3"/>
        <v>102006230020</v>
      </c>
      <c r="F221" s="37">
        <v>652</v>
      </c>
      <c r="G221" s="37">
        <v>652</v>
      </c>
      <c r="H221" s="37">
        <v>3651.63</v>
      </c>
      <c r="I221" s="37">
        <v>3651.63</v>
      </c>
      <c r="J221" s="37">
        <v>0</v>
      </c>
      <c r="K221" s="37">
        <v>12483.22</v>
      </c>
      <c r="L221" s="37">
        <v>17458.57</v>
      </c>
      <c r="M221" s="37">
        <v>11224.24</v>
      </c>
      <c r="N221" s="37">
        <v>10400.35</v>
      </c>
    </row>
    <row r="222" spans="1:14">
      <c r="A222" s="22" t="s">
        <v>105</v>
      </c>
      <c r="B222" s="22" t="s">
        <v>193</v>
      </c>
      <c r="C222" s="22">
        <v>102006</v>
      </c>
      <c r="D222" s="22">
        <v>230025</v>
      </c>
      <c r="E222" s="22" t="str">
        <f t="shared" si="3"/>
        <v>102006230025</v>
      </c>
      <c r="F222" s="37">
        <v>0</v>
      </c>
      <c r="G222" s="37">
        <v>0</v>
      </c>
      <c r="H222" s="37">
        <v>0</v>
      </c>
      <c r="I222" s="37">
        <v>0</v>
      </c>
      <c r="J222" s="37">
        <v>0</v>
      </c>
      <c r="K222" s="37">
        <v>0</v>
      </c>
      <c r="L222" s="37">
        <v>0</v>
      </c>
      <c r="M222" s="37">
        <v>945.02</v>
      </c>
      <c r="N222" s="37">
        <v>0</v>
      </c>
    </row>
    <row r="223" spans="1:14">
      <c r="A223" s="22" t="s">
        <v>105</v>
      </c>
      <c r="B223" s="22" t="s">
        <v>194</v>
      </c>
      <c r="C223" s="22">
        <v>102006</v>
      </c>
      <c r="D223" s="22">
        <v>230050</v>
      </c>
      <c r="E223" s="22" t="str">
        <f t="shared" si="3"/>
        <v>102006230050</v>
      </c>
      <c r="F223" s="37">
        <v>30725</v>
      </c>
      <c r="G223" s="37">
        <v>30725</v>
      </c>
      <c r="H223" s="37">
        <v>11517.19</v>
      </c>
      <c r="I223" s="37">
        <v>11517.19</v>
      </c>
      <c r="J223" s="37">
        <v>0</v>
      </c>
      <c r="K223" s="37">
        <v>36000.19</v>
      </c>
      <c r="L223" s="37">
        <v>23360.5</v>
      </c>
      <c r="M223" s="37">
        <v>8975.5</v>
      </c>
      <c r="N223" s="37">
        <v>12051.92</v>
      </c>
    </row>
    <row r="224" spans="1:14">
      <c r="A224" s="22" t="s">
        <v>105</v>
      </c>
      <c r="B224" s="22" t="s">
        <v>219</v>
      </c>
      <c r="C224" s="22">
        <v>102006</v>
      </c>
      <c r="D224" s="22">
        <v>410003</v>
      </c>
      <c r="E224" s="22" t="str">
        <f t="shared" si="3"/>
        <v>102006410003</v>
      </c>
      <c r="F224" s="37">
        <v>0</v>
      </c>
      <c r="G224" s="37">
        <v>0</v>
      </c>
      <c r="H224" s="37">
        <v>0</v>
      </c>
      <c r="I224" s="37">
        <v>0</v>
      </c>
      <c r="J224" s="37">
        <v>0</v>
      </c>
      <c r="K224" s="37">
        <v>0</v>
      </c>
      <c r="L224" s="37">
        <v>798.25</v>
      </c>
      <c r="M224" s="37">
        <v>1064.7</v>
      </c>
      <c r="N224" s="37">
        <v>157.75</v>
      </c>
    </row>
    <row r="225" spans="1:14">
      <c r="A225" s="22" t="s">
        <v>105</v>
      </c>
      <c r="B225" s="22" t="s">
        <v>220</v>
      </c>
      <c r="C225" s="22">
        <v>102006</v>
      </c>
      <c r="D225" s="22">
        <v>410004</v>
      </c>
      <c r="E225" s="22" t="str">
        <f t="shared" si="3"/>
        <v>102006410004</v>
      </c>
      <c r="F225" s="37">
        <v>5500</v>
      </c>
      <c r="G225" s="37">
        <v>5500</v>
      </c>
      <c r="H225" s="37">
        <v>5253.65</v>
      </c>
      <c r="I225" s="37">
        <v>3253.65</v>
      </c>
      <c r="J225" s="37">
        <v>2000</v>
      </c>
      <c r="K225" s="37">
        <v>4797.59</v>
      </c>
      <c r="L225" s="37">
        <v>11878.29</v>
      </c>
      <c r="M225" s="37">
        <v>23669.119999999999</v>
      </c>
      <c r="N225" s="37">
        <v>30429.01</v>
      </c>
    </row>
    <row r="226" spans="1:14">
      <c r="A226" s="22" t="s">
        <v>105</v>
      </c>
      <c r="B226" s="22" t="s">
        <v>221</v>
      </c>
      <c r="C226" s="22">
        <v>102006</v>
      </c>
      <c r="D226" s="22">
        <v>410005</v>
      </c>
      <c r="E226" s="22" t="str">
        <f t="shared" si="3"/>
        <v>102006410005</v>
      </c>
      <c r="F226" s="37">
        <v>6445</v>
      </c>
      <c r="G226" s="37">
        <v>6445</v>
      </c>
      <c r="H226" s="37">
        <v>6445.14</v>
      </c>
      <c r="I226" s="37">
        <v>6445.14</v>
      </c>
      <c r="J226" s="37">
        <v>0</v>
      </c>
      <c r="K226" s="37">
        <v>4710.22</v>
      </c>
      <c r="L226" s="37">
        <v>2512.64</v>
      </c>
      <c r="M226" s="37">
        <v>4635.79</v>
      </c>
      <c r="N226" s="37">
        <v>0</v>
      </c>
    </row>
    <row r="227" spans="1:14">
      <c r="A227" s="22" t="s">
        <v>105</v>
      </c>
      <c r="B227" s="22" t="s">
        <v>229</v>
      </c>
      <c r="C227" s="22">
        <v>102006</v>
      </c>
      <c r="D227" s="22">
        <v>500104</v>
      </c>
      <c r="E227" s="22" t="str">
        <f t="shared" si="3"/>
        <v>102006500104</v>
      </c>
      <c r="F227" s="37">
        <v>70516</v>
      </c>
      <c r="G227" s="37">
        <v>70516</v>
      </c>
      <c r="H227" s="37">
        <v>0</v>
      </c>
      <c r="I227" s="37">
        <v>0</v>
      </c>
      <c r="J227" s="37">
        <v>0</v>
      </c>
      <c r="K227" s="37">
        <v>0</v>
      </c>
      <c r="L227" s="37">
        <v>3722.35</v>
      </c>
      <c r="M227" s="37">
        <v>0</v>
      </c>
      <c r="N227" s="37">
        <v>27732.01</v>
      </c>
    </row>
    <row r="228" spans="1:14">
      <c r="A228" s="22" t="s">
        <v>105</v>
      </c>
      <c r="B228" s="22" t="s">
        <v>230</v>
      </c>
      <c r="C228" s="22">
        <v>102006</v>
      </c>
      <c r="D228" s="22">
        <v>500105</v>
      </c>
      <c r="E228" s="22" t="str">
        <f t="shared" si="3"/>
        <v>102006500105</v>
      </c>
      <c r="F228" s="37">
        <v>144028</v>
      </c>
      <c r="G228" s="37">
        <v>144028</v>
      </c>
      <c r="H228" s="37">
        <v>0</v>
      </c>
      <c r="I228" s="37">
        <v>0</v>
      </c>
      <c r="J228" s="37">
        <v>0</v>
      </c>
      <c r="K228" s="37">
        <v>0</v>
      </c>
      <c r="L228" s="37">
        <v>0</v>
      </c>
      <c r="M228" s="37">
        <v>0</v>
      </c>
      <c r="N228" s="37">
        <v>0</v>
      </c>
    </row>
    <row r="229" spans="1:14">
      <c r="A229" s="22" t="s">
        <v>105</v>
      </c>
      <c r="B229" s="22" t="s">
        <v>236</v>
      </c>
      <c r="C229" s="22">
        <v>102006</v>
      </c>
      <c r="D229" s="22">
        <v>500114</v>
      </c>
      <c r="E229" s="22" t="str">
        <f t="shared" si="3"/>
        <v>102006500114</v>
      </c>
      <c r="F229" s="37">
        <v>0</v>
      </c>
      <c r="G229" s="37">
        <v>0</v>
      </c>
      <c r="H229" s="37">
        <v>0</v>
      </c>
      <c r="I229" s="37">
        <v>0</v>
      </c>
      <c r="J229" s="37">
        <v>0</v>
      </c>
      <c r="K229" s="37">
        <v>0</v>
      </c>
      <c r="L229" s="37">
        <v>0</v>
      </c>
      <c r="M229" s="37">
        <v>0</v>
      </c>
      <c r="N229" s="37">
        <v>744.28</v>
      </c>
    </row>
    <row r="230" spans="1:14">
      <c r="A230" s="22" t="s">
        <v>105</v>
      </c>
      <c r="B230" s="22" t="s">
        <v>239</v>
      </c>
      <c r="C230" s="22">
        <v>102006</v>
      </c>
      <c r="D230" s="22">
        <v>500117</v>
      </c>
      <c r="E230" s="22" t="str">
        <f t="shared" si="3"/>
        <v>102006500117</v>
      </c>
      <c r="F230" s="37">
        <v>0</v>
      </c>
      <c r="G230" s="37">
        <v>0</v>
      </c>
      <c r="H230" s="37">
        <v>0</v>
      </c>
      <c r="I230" s="37">
        <v>0</v>
      </c>
      <c r="J230" s="37">
        <v>0</v>
      </c>
      <c r="K230" s="37">
        <v>2032.85</v>
      </c>
      <c r="L230" s="37">
        <v>6022.86</v>
      </c>
      <c r="M230" s="37">
        <v>73505.08</v>
      </c>
      <c r="N230" s="37">
        <v>42115.61</v>
      </c>
    </row>
    <row r="231" spans="1:14">
      <c r="A231" s="22" t="s">
        <v>105</v>
      </c>
      <c r="B231" s="22" t="s">
        <v>240</v>
      </c>
      <c r="C231" s="22">
        <v>102006</v>
      </c>
      <c r="D231" s="22">
        <v>500118</v>
      </c>
      <c r="E231" s="22" t="str">
        <f t="shared" si="3"/>
        <v>102006500118</v>
      </c>
      <c r="F231" s="37">
        <v>54026</v>
      </c>
      <c r="G231" s="37">
        <v>54026</v>
      </c>
      <c r="H231" s="37">
        <v>0</v>
      </c>
      <c r="I231" s="37">
        <v>0</v>
      </c>
      <c r="J231" s="37">
        <v>0</v>
      </c>
      <c r="K231" s="37">
        <v>4643.12</v>
      </c>
      <c r="L231" s="37">
        <v>866.51</v>
      </c>
      <c r="M231" s="37">
        <v>106.44</v>
      </c>
      <c r="N231" s="37">
        <v>5197.96</v>
      </c>
    </row>
    <row r="232" spans="1:14">
      <c r="A232" s="22" t="s">
        <v>105</v>
      </c>
      <c r="B232" s="22" t="s">
        <v>66</v>
      </c>
      <c r="C232" s="22">
        <v>102006</v>
      </c>
      <c r="D232" s="22">
        <v>500124</v>
      </c>
      <c r="E232" s="22" t="str">
        <f t="shared" si="3"/>
        <v>102006500124</v>
      </c>
      <c r="F232" s="37">
        <v>0</v>
      </c>
      <c r="G232" s="37">
        <v>0</v>
      </c>
      <c r="H232" s="37">
        <v>0</v>
      </c>
      <c r="I232" s="37">
        <v>0</v>
      </c>
      <c r="J232" s="37">
        <v>0</v>
      </c>
      <c r="K232" s="37">
        <v>0</v>
      </c>
      <c r="L232" s="37">
        <v>0</v>
      </c>
      <c r="M232" s="37">
        <v>0</v>
      </c>
      <c r="N232" s="37">
        <v>73.14</v>
      </c>
    </row>
    <row r="233" spans="1:14">
      <c r="A233" s="22" t="s">
        <v>105</v>
      </c>
      <c r="B233" s="22" t="s">
        <v>63</v>
      </c>
      <c r="C233" s="22">
        <v>102006</v>
      </c>
      <c r="D233" s="22">
        <v>500126</v>
      </c>
      <c r="E233" s="22" t="str">
        <f t="shared" si="3"/>
        <v>102006500126</v>
      </c>
      <c r="F233" s="37">
        <v>0</v>
      </c>
      <c r="G233" s="37">
        <v>0</v>
      </c>
      <c r="H233" s="37">
        <v>0</v>
      </c>
      <c r="I233" s="37">
        <v>0</v>
      </c>
      <c r="J233" s="37">
        <v>0</v>
      </c>
      <c r="K233" s="37">
        <v>0</v>
      </c>
      <c r="L233" s="37">
        <v>0</v>
      </c>
      <c r="M233" s="37">
        <v>0</v>
      </c>
      <c r="N233" s="37">
        <v>6250</v>
      </c>
    </row>
    <row r="234" spans="1:14">
      <c r="A234" s="22" t="s">
        <v>105</v>
      </c>
      <c r="B234" s="22" t="s">
        <v>7</v>
      </c>
      <c r="C234" s="22">
        <v>102006</v>
      </c>
      <c r="D234" s="22">
        <v>500127</v>
      </c>
      <c r="E234" s="22" t="str">
        <f t="shared" si="3"/>
        <v>102006500127</v>
      </c>
      <c r="F234" s="37">
        <v>0</v>
      </c>
      <c r="G234" s="37">
        <v>0</v>
      </c>
      <c r="H234" s="37">
        <v>0</v>
      </c>
      <c r="I234" s="37">
        <v>0</v>
      </c>
      <c r="J234" s="37">
        <v>0</v>
      </c>
      <c r="K234" s="37">
        <v>0</v>
      </c>
      <c r="L234" s="37">
        <v>0</v>
      </c>
      <c r="M234" s="37">
        <v>860</v>
      </c>
      <c r="N234" s="37">
        <v>24614.48</v>
      </c>
    </row>
    <row r="235" spans="1:14">
      <c r="A235" s="22" t="s">
        <v>105</v>
      </c>
      <c r="B235" s="22" t="s">
        <v>260</v>
      </c>
      <c r="C235" s="22">
        <v>102006</v>
      </c>
      <c r="D235" s="22">
        <v>640001</v>
      </c>
      <c r="E235" s="22" t="str">
        <f t="shared" si="3"/>
        <v>102006640001</v>
      </c>
      <c r="F235" s="37">
        <v>0</v>
      </c>
      <c r="G235" s="37">
        <v>0</v>
      </c>
      <c r="H235" s="37">
        <v>0</v>
      </c>
      <c r="I235" s="37">
        <v>0</v>
      </c>
      <c r="J235" s="37">
        <v>0</v>
      </c>
      <c r="K235" s="37">
        <v>0</v>
      </c>
      <c r="L235" s="37">
        <v>0</v>
      </c>
      <c r="M235" s="37">
        <v>7153.32</v>
      </c>
      <c r="N235" s="37">
        <v>0</v>
      </c>
    </row>
    <row r="236" spans="1:14">
      <c r="A236" s="22" t="s">
        <v>105</v>
      </c>
      <c r="B236" s="22" t="s">
        <v>261</v>
      </c>
      <c r="C236" s="22">
        <v>102006</v>
      </c>
      <c r="D236" s="22">
        <v>640004</v>
      </c>
      <c r="E236" s="22" t="str">
        <f t="shared" si="3"/>
        <v>102006640004</v>
      </c>
      <c r="F236" s="37">
        <v>0</v>
      </c>
      <c r="G236" s="37">
        <v>0</v>
      </c>
      <c r="H236" s="37">
        <v>0</v>
      </c>
      <c r="I236" s="37">
        <v>0</v>
      </c>
      <c r="J236" s="37">
        <v>0</v>
      </c>
      <c r="K236" s="37">
        <v>0</v>
      </c>
      <c r="L236" s="37">
        <v>1918.86</v>
      </c>
      <c r="M236" s="37">
        <v>0</v>
      </c>
      <c r="N236" s="37">
        <v>71091.72</v>
      </c>
    </row>
    <row r="237" spans="1:14">
      <c r="A237" s="22" t="s">
        <v>831</v>
      </c>
      <c r="B237" s="22" t="s">
        <v>823</v>
      </c>
      <c r="C237" s="22">
        <v>102007</v>
      </c>
      <c r="D237" s="22">
        <v>140015</v>
      </c>
      <c r="E237" s="22" t="str">
        <f t="shared" si="3"/>
        <v>102007140015</v>
      </c>
      <c r="F237" s="37">
        <v>2643</v>
      </c>
      <c r="G237" s="37">
        <v>2643</v>
      </c>
      <c r="H237" s="37">
        <v>0</v>
      </c>
      <c r="I237" s="37">
        <v>0</v>
      </c>
      <c r="J237" s="37">
        <v>0</v>
      </c>
      <c r="K237" s="37">
        <v>0</v>
      </c>
      <c r="L237" s="37">
        <v>0</v>
      </c>
      <c r="M237" s="37">
        <v>0</v>
      </c>
      <c r="N237" s="37">
        <v>0</v>
      </c>
    </row>
    <row r="238" spans="1:14">
      <c r="A238" s="22" t="s">
        <v>831</v>
      </c>
      <c r="B238" s="22" t="s">
        <v>192</v>
      </c>
      <c r="C238" s="22">
        <v>102007</v>
      </c>
      <c r="D238" s="22">
        <v>230020</v>
      </c>
      <c r="E238" s="22" t="str">
        <f t="shared" si="3"/>
        <v>102007230020</v>
      </c>
      <c r="F238" s="37">
        <v>5000</v>
      </c>
      <c r="G238" s="37">
        <v>5000</v>
      </c>
      <c r="H238" s="37">
        <v>0</v>
      </c>
      <c r="I238" s="37">
        <v>0</v>
      </c>
      <c r="J238" s="37">
        <v>0</v>
      </c>
      <c r="K238" s="37">
        <v>0</v>
      </c>
      <c r="L238" s="37">
        <v>0</v>
      </c>
      <c r="M238" s="37">
        <v>0</v>
      </c>
      <c r="N238" s="37">
        <v>0</v>
      </c>
    </row>
    <row r="239" spans="1:14">
      <c r="A239" s="22" t="s">
        <v>831</v>
      </c>
      <c r="B239" s="22" t="s">
        <v>218</v>
      </c>
      <c r="C239" s="22">
        <v>102007</v>
      </c>
      <c r="D239" s="22">
        <v>410001</v>
      </c>
      <c r="E239" s="22" t="str">
        <f t="shared" si="3"/>
        <v>102007410001</v>
      </c>
      <c r="F239" s="37">
        <v>428</v>
      </c>
      <c r="G239" s="37">
        <v>428</v>
      </c>
      <c r="H239" s="37">
        <v>0</v>
      </c>
      <c r="I239" s="37">
        <v>0</v>
      </c>
      <c r="J239" s="37">
        <v>0</v>
      </c>
      <c r="K239" s="37">
        <v>0</v>
      </c>
      <c r="L239" s="37">
        <v>0</v>
      </c>
      <c r="M239" s="37">
        <v>0</v>
      </c>
      <c r="N239" s="37">
        <v>0</v>
      </c>
    </row>
    <row r="240" spans="1:14">
      <c r="A240" s="22" t="s">
        <v>831</v>
      </c>
      <c r="B240" s="22" t="s">
        <v>219</v>
      </c>
      <c r="C240" s="22">
        <v>102007</v>
      </c>
      <c r="D240" s="22">
        <v>410003</v>
      </c>
      <c r="E240" s="22" t="str">
        <f t="shared" si="3"/>
        <v>102007410003</v>
      </c>
      <c r="F240" s="37">
        <v>500</v>
      </c>
      <c r="G240" s="37">
        <v>500</v>
      </c>
      <c r="H240" s="37">
        <v>0</v>
      </c>
      <c r="I240" s="37">
        <v>0</v>
      </c>
      <c r="J240" s="37">
        <v>0</v>
      </c>
      <c r="K240" s="37">
        <v>0</v>
      </c>
      <c r="L240" s="37">
        <v>0</v>
      </c>
      <c r="M240" s="37">
        <v>0</v>
      </c>
      <c r="N240" s="37">
        <v>0</v>
      </c>
    </row>
    <row r="241" spans="1:14">
      <c r="A241" s="22" t="s">
        <v>831</v>
      </c>
      <c r="B241" s="22" t="s">
        <v>220</v>
      </c>
      <c r="C241" s="22">
        <v>102007</v>
      </c>
      <c r="D241" s="22">
        <v>410004</v>
      </c>
      <c r="E241" s="22" t="str">
        <f t="shared" si="3"/>
        <v>102007410004</v>
      </c>
      <c r="F241" s="37">
        <v>2834</v>
      </c>
      <c r="G241" s="37">
        <v>2834</v>
      </c>
      <c r="H241" s="37">
        <v>0</v>
      </c>
      <c r="I241" s="37">
        <v>0</v>
      </c>
      <c r="J241" s="37">
        <v>0</v>
      </c>
      <c r="K241" s="37">
        <v>0</v>
      </c>
      <c r="L241" s="37">
        <v>0</v>
      </c>
      <c r="M241" s="37">
        <v>0</v>
      </c>
      <c r="N241" s="37">
        <v>0</v>
      </c>
    </row>
    <row r="242" spans="1:14">
      <c r="A242" s="22" t="s">
        <v>831</v>
      </c>
      <c r="B242" s="22" t="s">
        <v>221</v>
      </c>
      <c r="C242" s="22">
        <v>102007</v>
      </c>
      <c r="D242" s="22">
        <v>410005</v>
      </c>
      <c r="E242" s="22" t="str">
        <f t="shared" si="3"/>
        <v>102007410005</v>
      </c>
      <c r="F242" s="37">
        <v>500</v>
      </c>
      <c r="G242" s="37">
        <v>500</v>
      </c>
      <c r="H242" s="37">
        <v>0</v>
      </c>
      <c r="I242" s="37">
        <v>0</v>
      </c>
      <c r="J242" s="37">
        <v>0</v>
      </c>
      <c r="K242" s="37">
        <v>0</v>
      </c>
      <c r="L242" s="37">
        <v>0</v>
      </c>
      <c r="M242" s="37">
        <v>0</v>
      </c>
      <c r="N242" s="37">
        <v>0</v>
      </c>
    </row>
    <row r="243" spans="1:14">
      <c r="A243" s="22" t="s">
        <v>831</v>
      </c>
      <c r="B243" s="22" t="s">
        <v>229</v>
      </c>
      <c r="C243" s="22">
        <v>102007</v>
      </c>
      <c r="D243" s="22">
        <v>500104</v>
      </c>
      <c r="E243" s="22" t="str">
        <f t="shared" si="3"/>
        <v>102007500104</v>
      </c>
      <c r="F243" s="37">
        <v>337397</v>
      </c>
      <c r="G243" s="37">
        <v>337397</v>
      </c>
      <c r="H243" s="37">
        <v>0</v>
      </c>
      <c r="I243" s="37">
        <v>0</v>
      </c>
      <c r="J243" s="37">
        <v>0</v>
      </c>
      <c r="K243" s="37">
        <v>0</v>
      </c>
      <c r="L243" s="37">
        <v>0</v>
      </c>
      <c r="M243" s="37">
        <v>0</v>
      </c>
      <c r="N243" s="37">
        <v>0</v>
      </c>
    </row>
    <row r="244" spans="1:14">
      <c r="A244" s="22" t="s">
        <v>831</v>
      </c>
      <c r="B244" s="22" t="s">
        <v>230</v>
      </c>
      <c r="C244" s="22">
        <v>102007</v>
      </c>
      <c r="D244" s="22">
        <v>500105</v>
      </c>
      <c r="E244" s="22" t="str">
        <f t="shared" si="3"/>
        <v>102007500105</v>
      </c>
      <c r="F244" s="37">
        <v>10000</v>
      </c>
      <c r="G244" s="37">
        <v>10000</v>
      </c>
      <c r="H244" s="37">
        <v>0</v>
      </c>
      <c r="I244" s="37">
        <v>0</v>
      </c>
      <c r="J244" s="37">
        <v>0</v>
      </c>
      <c r="K244" s="37">
        <v>0</v>
      </c>
      <c r="L244" s="37">
        <v>0</v>
      </c>
      <c r="M244" s="37">
        <v>0</v>
      </c>
      <c r="N244" s="37">
        <v>0</v>
      </c>
    </row>
    <row r="245" spans="1:14">
      <c r="A245" s="22" t="s">
        <v>831</v>
      </c>
      <c r="B245" s="22" t="s">
        <v>239</v>
      </c>
      <c r="C245" s="22">
        <v>102007</v>
      </c>
      <c r="D245" s="22">
        <v>500117</v>
      </c>
      <c r="E245" s="22" t="str">
        <f t="shared" si="3"/>
        <v>102007500117</v>
      </c>
      <c r="F245" s="37">
        <v>10000</v>
      </c>
      <c r="G245" s="37">
        <v>10000</v>
      </c>
      <c r="H245" s="37">
        <v>0</v>
      </c>
      <c r="I245" s="37">
        <v>0</v>
      </c>
      <c r="J245" s="37">
        <v>0</v>
      </c>
      <c r="K245" s="37">
        <v>0</v>
      </c>
      <c r="L245" s="37">
        <v>0</v>
      </c>
      <c r="M245" s="37">
        <v>0</v>
      </c>
      <c r="N245" s="37">
        <v>0</v>
      </c>
    </row>
    <row r="246" spans="1:14">
      <c r="A246" s="22" t="s">
        <v>831</v>
      </c>
      <c r="B246" s="22" t="s">
        <v>240</v>
      </c>
      <c r="C246" s="22">
        <v>102007</v>
      </c>
      <c r="D246" s="22">
        <v>500118</v>
      </c>
      <c r="E246" s="22" t="str">
        <f t="shared" si="3"/>
        <v>102007500118</v>
      </c>
      <c r="F246" s="37">
        <v>21055</v>
      </c>
      <c r="G246" s="37">
        <v>21055</v>
      </c>
      <c r="H246" s="37">
        <v>0</v>
      </c>
      <c r="I246" s="37">
        <v>0</v>
      </c>
      <c r="J246" s="37">
        <v>0</v>
      </c>
      <c r="K246" s="37">
        <v>0</v>
      </c>
      <c r="L246" s="37">
        <v>0</v>
      </c>
      <c r="M246" s="37">
        <v>0</v>
      </c>
      <c r="N246" s="37">
        <v>0</v>
      </c>
    </row>
    <row r="247" spans="1:14">
      <c r="A247" s="22" t="s">
        <v>831</v>
      </c>
      <c r="B247" s="22" t="s">
        <v>261</v>
      </c>
      <c r="C247" s="22">
        <v>102007</v>
      </c>
      <c r="D247" s="22">
        <v>640004</v>
      </c>
      <c r="E247" s="22" t="str">
        <f t="shared" si="3"/>
        <v>102007640004</v>
      </c>
      <c r="F247" s="37">
        <v>5000</v>
      </c>
      <c r="G247" s="37">
        <v>5000</v>
      </c>
      <c r="H247" s="37">
        <v>0</v>
      </c>
      <c r="I247" s="37">
        <v>0</v>
      </c>
      <c r="J247" s="37">
        <v>0</v>
      </c>
      <c r="K247" s="37">
        <v>0</v>
      </c>
      <c r="L247" s="37">
        <v>0</v>
      </c>
      <c r="M247" s="37">
        <v>0</v>
      </c>
      <c r="N247" s="37">
        <v>0</v>
      </c>
    </row>
    <row r="248" spans="1:14">
      <c r="A248" s="22" t="s">
        <v>831</v>
      </c>
      <c r="B248" s="22" t="s">
        <v>262</v>
      </c>
      <c r="C248" s="22">
        <v>102007</v>
      </c>
      <c r="D248" s="22">
        <v>640005</v>
      </c>
      <c r="E248" s="22" t="str">
        <f t="shared" si="3"/>
        <v>102007640005</v>
      </c>
      <c r="F248" s="37">
        <v>1000</v>
      </c>
      <c r="G248" s="37">
        <v>1000</v>
      </c>
      <c r="H248" s="37">
        <v>0</v>
      </c>
      <c r="I248" s="37">
        <v>0</v>
      </c>
      <c r="J248" s="37">
        <v>0</v>
      </c>
      <c r="K248" s="37">
        <v>0</v>
      </c>
      <c r="L248" s="37">
        <v>0</v>
      </c>
      <c r="M248" s="37">
        <v>0</v>
      </c>
      <c r="N248" s="37">
        <v>0</v>
      </c>
    </row>
    <row r="249" spans="1:14">
      <c r="A249" s="22" t="s">
        <v>6</v>
      </c>
      <c r="B249" s="22" t="s">
        <v>823</v>
      </c>
      <c r="C249" s="22">
        <v>103000</v>
      </c>
      <c r="D249" s="22">
        <v>140015</v>
      </c>
      <c r="E249" s="22" t="str">
        <f t="shared" si="3"/>
        <v>103000140015</v>
      </c>
      <c r="F249" s="37">
        <v>0</v>
      </c>
      <c r="G249" s="37">
        <v>0</v>
      </c>
      <c r="H249" s="37">
        <v>0</v>
      </c>
      <c r="I249" s="37">
        <v>0</v>
      </c>
      <c r="J249" s="37">
        <v>0</v>
      </c>
      <c r="K249" s="37">
        <v>0</v>
      </c>
      <c r="L249" s="37">
        <v>0</v>
      </c>
      <c r="M249" s="37">
        <v>3076</v>
      </c>
      <c r="N249" s="37">
        <v>12824.78</v>
      </c>
    </row>
    <row r="250" spans="1:14">
      <c r="A250" s="22" t="s">
        <v>6</v>
      </c>
      <c r="B250" s="22" t="s">
        <v>190</v>
      </c>
      <c r="C250" s="22">
        <v>103000</v>
      </c>
      <c r="D250" s="22">
        <v>230010</v>
      </c>
      <c r="E250" s="22" t="str">
        <f t="shared" si="3"/>
        <v>103000230010</v>
      </c>
      <c r="F250" s="37">
        <v>0</v>
      </c>
      <c r="G250" s="37">
        <v>0</v>
      </c>
      <c r="H250" s="37">
        <v>0</v>
      </c>
      <c r="I250" s="37">
        <v>0</v>
      </c>
      <c r="J250" s="37">
        <v>0</v>
      </c>
      <c r="K250" s="37">
        <v>0</v>
      </c>
      <c r="L250" s="37">
        <v>0</v>
      </c>
      <c r="M250" s="37">
        <v>0</v>
      </c>
      <c r="N250" s="37">
        <v>2058</v>
      </c>
    </row>
    <row r="251" spans="1:14">
      <c r="A251" s="22" t="s">
        <v>6</v>
      </c>
      <c r="B251" s="22" t="s">
        <v>192</v>
      </c>
      <c r="C251" s="22">
        <v>103000</v>
      </c>
      <c r="D251" s="22">
        <v>230020</v>
      </c>
      <c r="E251" s="22" t="str">
        <f t="shared" si="3"/>
        <v>103000230020</v>
      </c>
      <c r="F251" s="37">
        <v>0</v>
      </c>
      <c r="G251" s="37">
        <v>0</v>
      </c>
      <c r="H251" s="37">
        <v>365.75</v>
      </c>
      <c r="I251" s="37">
        <v>365.75</v>
      </c>
      <c r="J251" s="37">
        <v>0</v>
      </c>
      <c r="K251" s="37">
        <v>37007.599999999999</v>
      </c>
      <c r="L251" s="37">
        <v>10877.93</v>
      </c>
      <c r="M251" s="37">
        <v>0</v>
      </c>
      <c r="N251" s="37">
        <v>3846.27</v>
      </c>
    </row>
    <row r="252" spans="1:14">
      <c r="A252" s="22" t="s">
        <v>6</v>
      </c>
      <c r="B252" s="22" t="s">
        <v>194</v>
      </c>
      <c r="C252" s="22">
        <v>103000</v>
      </c>
      <c r="D252" s="22">
        <v>230050</v>
      </c>
      <c r="E252" s="22" t="str">
        <f t="shared" si="3"/>
        <v>103000230050</v>
      </c>
      <c r="F252" s="37">
        <v>272</v>
      </c>
      <c r="G252" s="37">
        <v>272</v>
      </c>
      <c r="H252" s="37">
        <v>272</v>
      </c>
      <c r="I252" s="37">
        <v>272</v>
      </c>
      <c r="J252" s="37">
        <v>0</v>
      </c>
      <c r="K252" s="37">
        <v>1770.23</v>
      </c>
      <c r="L252" s="37">
        <v>7396.99</v>
      </c>
      <c r="M252" s="37">
        <v>1778.4</v>
      </c>
      <c r="N252" s="37">
        <v>0</v>
      </c>
    </row>
    <row r="253" spans="1:14">
      <c r="A253" s="22" t="s">
        <v>6</v>
      </c>
      <c r="B253" s="22" t="s">
        <v>218</v>
      </c>
      <c r="C253" s="22">
        <v>103000</v>
      </c>
      <c r="D253" s="22">
        <v>410001</v>
      </c>
      <c r="E253" s="22" t="str">
        <f t="shared" si="3"/>
        <v>103000410001</v>
      </c>
      <c r="F253" s="37">
        <v>0</v>
      </c>
      <c r="G253" s="37">
        <v>0</v>
      </c>
      <c r="H253" s="37">
        <v>0</v>
      </c>
      <c r="I253" s="37">
        <v>0</v>
      </c>
      <c r="J253" s="37">
        <v>0</v>
      </c>
      <c r="K253" s="37">
        <v>0</v>
      </c>
      <c r="L253" s="37">
        <v>0</v>
      </c>
      <c r="M253" s="37">
        <v>1680.75</v>
      </c>
      <c r="N253" s="37">
        <v>0</v>
      </c>
    </row>
    <row r="254" spans="1:14">
      <c r="A254" s="22" t="s">
        <v>6</v>
      </c>
      <c r="B254" s="22" t="s">
        <v>219</v>
      </c>
      <c r="C254" s="22">
        <v>103000</v>
      </c>
      <c r="D254" s="22">
        <v>410003</v>
      </c>
      <c r="E254" s="22" t="str">
        <f t="shared" si="3"/>
        <v>103000410003</v>
      </c>
      <c r="F254" s="37">
        <v>0</v>
      </c>
      <c r="G254" s="37">
        <v>0</v>
      </c>
      <c r="H254" s="37">
        <v>0</v>
      </c>
      <c r="I254" s="37">
        <v>0</v>
      </c>
      <c r="J254" s="37">
        <v>0</v>
      </c>
      <c r="K254" s="37">
        <v>0</v>
      </c>
      <c r="L254" s="37">
        <v>146.80000000000001</v>
      </c>
      <c r="M254" s="37">
        <v>276</v>
      </c>
      <c r="N254" s="37">
        <v>3.57</v>
      </c>
    </row>
    <row r="255" spans="1:14">
      <c r="A255" s="22" t="s">
        <v>6</v>
      </c>
      <c r="B255" s="22" t="s">
        <v>220</v>
      </c>
      <c r="C255" s="22">
        <v>103000</v>
      </c>
      <c r="D255" s="22">
        <v>410004</v>
      </c>
      <c r="E255" s="22" t="str">
        <f t="shared" si="3"/>
        <v>103000410004</v>
      </c>
      <c r="F255" s="37">
        <v>7728</v>
      </c>
      <c r="G255" s="37">
        <v>7728</v>
      </c>
      <c r="H255" s="37">
        <v>1404.95</v>
      </c>
      <c r="I255" s="37">
        <v>1321.9</v>
      </c>
      <c r="J255" s="37">
        <v>83.05</v>
      </c>
      <c r="K255" s="37">
        <v>7511.95</v>
      </c>
      <c r="L255" s="37">
        <v>2222.23</v>
      </c>
      <c r="M255" s="37">
        <v>25400.01</v>
      </c>
      <c r="N255" s="37">
        <v>12463.68</v>
      </c>
    </row>
    <row r="256" spans="1:14">
      <c r="A256" s="22" t="s">
        <v>6</v>
      </c>
      <c r="B256" s="22" t="s">
        <v>221</v>
      </c>
      <c r="C256" s="22">
        <v>103000</v>
      </c>
      <c r="D256" s="22">
        <v>410005</v>
      </c>
      <c r="E256" s="22" t="str">
        <f t="shared" si="3"/>
        <v>103000410005</v>
      </c>
      <c r="F256" s="37">
        <v>5000</v>
      </c>
      <c r="G256" s="37">
        <v>5000</v>
      </c>
      <c r="H256" s="37">
        <v>0</v>
      </c>
      <c r="I256" s="37">
        <v>0</v>
      </c>
      <c r="J256" s="37">
        <v>0</v>
      </c>
      <c r="K256" s="37">
        <v>767.71</v>
      </c>
      <c r="L256" s="37">
        <v>8234.5</v>
      </c>
      <c r="M256" s="37">
        <v>170.03</v>
      </c>
      <c r="N256" s="37">
        <v>0</v>
      </c>
    </row>
    <row r="257" spans="1:14">
      <c r="A257" s="22" t="s">
        <v>6</v>
      </c>
      <c r="B257" s="22" t="s">
        <v>222</v>
      </c>
      <c r="C257" s="22">
        <v>103000</v>
      </c>
      <c r="D257" s="22">
        <v>410006</v>
      </c>
      <c r="E257" s="22" t="str">
        <f t="shared" si="3"/>
        <v>103000410006</v>
      </c>
      <c r="F257" s="37">
        <v>0</v>
      </c>
      <c r="G257" s="37">
        <v>0</v>
      </c>
      <c r="H257" s="37">
        <v>1500.66</v>
      </c>
      <c r="I257" s="37">
        <v>1500.66</v>
      </c>
      <c r="J257" s="37">
        <v>0</v>
      </c>
      <c r="K257" s="37">
        <v>0</v>
      </c>
      <c r="L257" s="37">
        <v>0</v>
      </c>
      <c r="M257" s="37">
        <v>5065</v>
      </c>
      <c r="N257" s="37">
        <v>1371.16</v>
      </c>
    </row>
    <row r="258" spans="1:14">
      <c r="A258" s="22" t="s">
        <v>6</v>
      </c>
      <c r="B258" s="22" t="s">
        <v>226</v>
      </c>
      <c r="C258" s="22">
        <v>103000</v>
      </c>
      <c r="D258" s="22">
        <v>500100</v>
      </c>
      <c r="E258" s="22" t="str">
        <f t="shared" si="3"/>
        <v>103000500100</v>
      </c>
      <c r="F258" s="37">
        <v>-7930</v>
      </c>
      <c r="G258" s="37">
        <v>-7930</v>
      </c>
      <c r="H258" s="37">
        <v>0</v>
      </c>
      <c r="I258" s="37">
        <v>0</v>
      </c>
      <c r="J258" s="37">
        <v>0</v>
      </c>
      <c r="K258" s="37">
        <v>0</v>
      </c>
      <c r="L258" s="37">
        <v>0</v>
      </c>
      <c r="M258" s="37">
        <v>0</v>
      </c>
      <c r="N258" s="37">
        <v>0</v>
      </c>
    </row>
    <row r="259" spans="1:14">
      <c r="A259" s="22" t="s">
        <v>6</v>
      </c>
      <c r="B259" s="22" t="s">
        <v>229</v>
      </c>
      <c r="C259" s="22">
        <v>103000</v>
      </c>
      <c r="D259" s="22">
        <v>500104</v>
      </c>
      <c r="E259" s="22" t="str">
        <f t="shared" ref="E259:E322" si="4">CONCATENATE(C259,D259)</f>
        <v>103000500104</v>
      </c>
      <c r="F259" s="37">
        <v>5000</v>
      </c>
      <c r="G259" s="37">
        <v>5000</v>
      </c>
      <c r="H259" s="37">
        <v>37600</v>
      </c>
      <c r="I259" s="37">
        <v>19606</v>
      </c>
      <c r="J259" s="37">
        <v>17994</v>
      </c>
      <c r="K259" s="37">
        <v>2296.0700000000002</v>
      </c>
      <c r="L259" s="37">
        <v>40113.919999999998</v>
      </c>
      <c r="M259" s="37">
        <v>7025.09</v>
      </c>
      <c r="N259" s="37">
        <v>109193.98</v>
      </c>
    </row>
    <row r="260" spans="1:14">
      <c r="A260" s="22" t="s">
        <v>6</v>
      </c>
      <c r="B260" s="22" t="s">
        <v>231</v>
      </c>
      <c r="C260" s="22">
        <v>103000</v>
      </c>
      <c r="D260" s="22">
        <v>500107</v>
      </c>
      <c r="E260" s="22" t="str">
        <f t="shared" si="4"/>
        <v>103000500107</v>
      </c>
      <c r="F260" s="37">
        <v>0</v>
      </c>
      <c r="G260" s="37">
        <v>0</v>
      </c>
      <c r="H260" s="37">
        <v>0</v>
      </c>
      <c r="I260" s="37">
        <v>0</v>
      </c>
      <c r="J260" s="37">
        <v>0</v>
      </c>
      <c r="K260" s="37">
        <v>0</v>
      </c>
      <c r="L260" s="37">
        <v>0</v>
      </c>
      <c r="M260" s="37">
        <v>0</v>
      </c>
      <c r="N260" s="37">
        <v>645</v>
      </c>
    </row>
    <row r="261" spans="1:14">
      <c r="A261" s="22" t="s">
        <v>6</v>
      </c>
      <c r="B261" s="22" t="s">
        <v>233</v>
      </c>
      <c r="C261" s="22">
        <v>103000</v>
      </c>
      <c r="D261" s="22">
        <v>500109</v>
      </c>
      <c r="E261" s="22" t="str">
        <f t="shared" si="4"/>
        <v>103000500109</v>
      </c>
      <c r="F261" s="37">
        <v>0</v>
      </c>
      <c r="G261" s="37">
        <v>0</v>
      </c>
      <c r="H261" s="37">
        <v>0</v>
      </c>
      <c r="I261" s="37">
        <v>0</v>
      </c>
      <c r="J261" s="37">
        <v>0</v>
      </c>
      <c r="K261" s="37">
        <v>0</v>
      </c>
      <c r="L261" s="37">
        <v>8609.9</v>
      </c>
      <c r="M261" s="37">
        <v>3871</v>
      </c>
      <c r="N261" s="37">
        <v>0</v>
      </c>
    </row>
    <row r="262" spans="1:14">
      <c r="A262" s="22" t="s">
        <v>6</v>
      </c>
      <c r="B262" s="22" t="s">
        <v>80</v>
      </c>
      <c r="C262" s="22">
        <v>103000</v>
      </c>
      <c r="D262" s="22">
        <v>500110</v>
      </c>
      <c r="E262" s="22" t="str">
        <f t="shared" si="4"/>
        <v>103000500110</v>
      </c>
      <c r="F262" s="37">
        <v>0</v>
      </c>
      <c r="G262" s="37">
        <v>0</v>
      </c>
      <c r="H262" s="37">
        <v>0</v>
      </c>
      <c r="I262" s="37">
        <v>0</v>
      </c>
      <c r="J262" s="37">
        <v>0</v>
      </c>
      <c r="K262" s="37">
        <v>0</v>
      </c>
      <c r="L262" s="37">
        <v>0</v>
      </c>
      <c r="M262" s="37">
        <v>0</v>
      </c>
      <c r="N262" s="37">
        <v>58308</v>
      </c>
    </row>
    <row r="263" spans="1:14">
      <c r="A263" s="22" t="s">
        <v>6</v>
      </c>
      <c r="B263" s="22" t="s">
        <v>237</v>
      </c>
      <c r="C263" s="22">
        <v>103000</v>
      </c>
      <c r="D263" s="22">
        <v>500115</v>
      </c>
      <c r="E263" s="22" t="str">
        <f t="shared" si="4"/>
        <v>103000500115</v>
      </c>
      <c r="F263" s="37">
        <v>0</v>
      </c>
      <c r="G263" s="37">
        <v>0</v>
      </c>
      <c r="H263" s="37">
        <v>0</v>
      </c>
      <c r="I263" s="37">
        <v>0</v>
      </c>
      <c r="J263" s="37">
        <v>0</v>
      </c>
      <c r="K263" s="37">
        <v>0</v>
      </c>
      <c r="L263" s="37">
        <v>4080.17</v>
      </c>
      <c r="M263" s="37">
        <v>0</v>
      </c>
      <c r="N263" s="37">
        <v>2512.64</v>
      </c>
    </row>
    <row r="264" spans="1:14">
      <c r="A264" s="22" t="s">
        <v>6</v>
      </c>
      <c r="B264" s="22" t="s">
        <v>240</v>
      </c>
      <c r="C264" s="22">
        <v>103000</v>
      </c>
      <c r="D264" s="22">
        <v>500118</v>
      </c>
      <c r="E264" s="22" t="str">
        <f t="shared" si="4"/>
        <v>103000500118</v>
      </c>
      <c r="F264" s="37">
        <v>6000</v>
      </c>
      <c r="G264" s="37">
        <v>6000</v>
      </c>
      <c r="H264" s="37">
        <v>0</v>
      </c>
      <c r="I264" s="37">
        <v>0</v>
      </c>
      <c r="J264" s="37">
        <v>0</v>
      </c>
      <c r="K264" s="37">
        <v>7442.47</v>
      </c>
      <c r="L264" s="37">
        <v>3375.34</v>
      </c>
      <c r="M264" s="37">
        <v>1953.74</v>
      </c>
      <c r="N264" s="37">
        <v>3830.87</v>
      </c>
    </row>
    <row r="265" spans="1:14">
      <c r="A265" s="22" t="s">
        <v>6</v>
      </c>
      <c r="B265" s="22" t="s">
        <v>7</v>
      </c>
      <c r="C265" s="22">
        <v>103000</v>
      </c>
      <c r="D265" s="22">
        <v>500127</v>
      </c>
      <c r="E265" s="22" t="str">
        <f t="shared" si="4"/>
        <v>103000500127</v>
      </c>
      <c r="F265" s="37">
        <v>0</v>
      </c>
      <c r="G265" s="37">
        <v>0</v>
      </c>
      <c r="H265" s="37">
        <v>0</v>
      </c>
      <c r="I265" s="37">
        <v>0</v>
      </c>
      <c r="J265" s="37">
        <v>0</v>
      </c>
      <c r="K265" s="37">
        <v>0</v>
      </c>
      <c r="L265" s="37">
        <v>0</v>
      </c>
      <c r="M265" s="37">
        <v>0</v>
      </c>
      <c r="N265" s="37">
        <v>1387.5</v>
      </c>
    </row>
    <row r="266" spans="1:14">
      <c r="A266" s="22" t="s">
        <v>6</v>
      </c>
      <c r="B266" s="22" t="s">
        <v>259</v>
      </c>
      <c r="C266" s="22">
        <v>103000</v>
      </c>
      <c r="D266" s="22">
        <v>610500</v>
      </c>
      <c r="E266" s="22" t="str">
        <f t="shared" si="4"/>
        <v>103000610500</v>
      </c>
      <c r="F266" s="37">
        <v>0</v>
      </c>
      <c r="G266" s="37">
        <v>0</v>
      </c>
      <c r="H266" s="37">
        <v>0</v>
      </c>
      <c r="I266" s="37">
        <v>0</v>
      </c>
      <c r="J266" s="37">
        <v>0</v>
      </c>
      <c r="K266" s="37">
        <v>0</v>
      </c>
      <c r="L266" s="37">
        <v>0</v>
      </c>
      <c r="M266" s="37">
        <v>0</v>
      </c>
      <c r="N266" s="37">
        <v>89602.69</v>
      </c>
    </row>
    <row r="267" spans="1:14">
      <c r="A267" s="22" t="s">
        <v>6</v>
      </c>
      <c r="B267" s="22" t="s">
        <v>83</v>
      </c>
      <c r="C267" s="22">
        <v>103000</v>
      </c>
      <c r="D267" s="22">
        <v>620000</v>
      </c>
      <c r="E267" s="22" t="str">
        <f t="shared" si="4"/>
        <v>103000620000</v>
      </c>
      <c r="F267" s="37">
        <v>0</v>
      </c>
      <c r="G267" s="37">
        <v>0</v>
      </c>
      <c r="H267" s="37">
        <v>0</v>
      </c>
      <c r="I267" s="37">
        <v>0</v>
      </c>
      <c r="J267" s="37">
        <v>0</v>
      </c>
      <c r="K267" s="37">
        <v>0</v>
      </c>
      <c r="L267" s="37">
        <v>0</v>
      </c>
      <c r="M267" s="37">
        <v>0</v>
      </c>
      <c r="N267" s="37">
        <v>12039.01</v>
      </c>
    </row>
    <row r="268" spans="1:14">
      <c r="A268" s="22" t="s">
        <v>6</v>
      </c>
      <c r="B268" s="22" t="s">
        <v>260</v>
      </c>
      <c r="C268" s="22">
        <v>103000</v>
      </c>
      <c r="D268" s="22">
        <v>640001</v>
      </c>
      <c r="E268" s="22" t="str">
        <f t="shared" si="4"/>
        <v>103000640001</v>
      </c>
      <c r="F268" s="37">
        <v>0</v>
      </c>
      <c r="G268" s="37">
        <v>0</v>
      </c>
      <c r="H268" s="37">
        <v>0</v>
      </c>
      <c r="I268" s="37">
        <v>0</v>
      </c>
      <c r="J268" s="37">
        <v>0</v>
      </c>
      <c r="K268" s="37">
        <v>0</v>
      </c>
      <c r="L268" s="37">
        <v>43625.8</v>
      </c>
      <c r="M268" s="37">
        <v>117731.59</v>
      </c>
      <c r="N268" s="37">
        <v>252320.16</v>
      </c>
    </row>
    <row r="269" spans="1:14">
      <c r="A269" s="22" t="s">
        <v>6</v>
      </c>
      <c r="B269" s="22" t="s">
        <v>263</v>
      </c>
      <c r="C269" s="22">
        <v>103000</v>
      </c>
      <c r="D269" s="22">
        <v>640011</v>
      </c>
      <c r="E269" s="22" t="str">
        <f t="shared" si="4"/>
        <v>103000640011</v>
      </c>
      <c r="F269" s="37">
        <v>0</v>
      </c>
      <c r="G269" s="37">
        <v>0</v>
      </c>
      <c r="H269" s="37">
        <v>0</v>
      </c>
      <c r="I269" s="37">
        <v>0</v>
      </c>
      <c r="J269" s="37">
        <v>0</v>
      </c>
      <c r="K269" s="37">
        <v>27</v>
      </c>
      <c r="L269" s="37">
        <v>6595.29</v>
      </c>
      <c r="M269" s="37">
        <v>39051.26</v>
      </c>
      <c r="N269" s="37">
        <v>0</v>
      </c>
    </row>
    <row r="270" spans="1:14">
      <c r="A270" s="22" t="s">
        <v>6</v>
      </c>
      <c r="B270" s="22" t="s">
        <v>826</v>
      </c>
      <c r="C270" s="22">
        <v>103000</v>
      </c>
      <c r="D270" s="22">
        <v>730000</v>
      </c>
      <c r="E270" s="22" t="str">
        <f t="shared" si="4"/>
        <v>103000730000</v>
      </c>
      <c r="F270" s="37">
        <v>0</v>
      </c>
      <c r="G270" s="37">
        <v>0</v>
      </c>
      <c r="H270" s="37">
        <v>0</v>
      </c>
      <c r="I270" s="37">
        <v>0</v>
      </c>
      <c r="J270" s="37">
        <v>0</v>
      </c>
      <c r="K270" s="37">
        <v>0</v>
      </c>
      <c r="L270" s="37">
        <v>814642.8</v>
      </c>
      <c r="M270" s="37">
        <v>0</v>
      </c>
      <c r="N270" s="37">
        <v>0</v>
      </c>
    </row>
    <row r="271" spans="1:14">
      <c r="A271" s="22" t="s">
        <v>6</v>
      </c>
      <c r="B271" s="22" t="s">
        <v>828</v>
      </c>
      <c r="C271" s="22">
        <v>103000</v>
      </c>
      <c r="D271" s="22">
        <v>760003</v>
      </c>
      <c r="E271" s="22" t="str">
        <f t="shared" si="4"/>
        <v>103000760003</v>
      </c>
      <c r="F271" s="37">
        <v>0</v>
      </c>
      <c r="G271" s="37">
        <v>0</v>
      </c>
      <c r="H271" s="37">
        <v>0</v>
      </c>
      <c r="I271" s="37">
        <v>0</v>
      </c>
      <c r="J271" s="37">
        <v>0</v>
      </c>
      <c r="K271" s="37">
        <v>0</v>
      </c>
      <c r="L271" s="37">
        <v>0</v>
      </c>
      <c r="M271" s="37">
        <v>0</v>
      </c>
      <c r="N271" s="37">
        <v>69300</v>
      </c>
    </row>
    <row r="272" spans="1:14">
      <c r="A272" s="22" t="s">
        <v>106</v>
      </c>
      <c r="B272" s="22" t="s">
        <v>823</v>
      </c>
      <c r="C272" s="22">
        <v>103001</v>
      </c>
      <c r="D272" s="22">
        <v>140015</v>
      </c>
      <c r="E272" s="22" t="str">
        <f t="shared" si="4"/>
        <v>103001140015</v>
      </c>
      <c r="F272" s="37">
        <v>20000</v>
      </c>
      <c r="G272" s="37">
        <v>20000</v>
      </c>
      <c r="H272" s="37">
        <v>4147.5</v>
      </c>
      <c r="I272" s="37">
        <v>4147.5</v>
      </c>
      <c r="J272" s="37">
        <v>0</v>
      </c>
      <c r="K272" s="37">
        <v>32451.59</v>
      </c>
      <c r="L272" s="37">
        <v>28209.95</v>
      </c>
      <c r="M272" s="37">
        <v>25548.75</v>
      </c>
      <c r="N272" s="37">
        <v>17100</v>
      </c>
    </row>
    <row r="273" spans="1:14">
      <c r="A273" s="22" t="s">
        <v>106</v>
      </c>
      <c r="B273" s="22" t="s">
        <v>192</v>
      </c>
      <c r="C273" s="22">
        <v>103001</v>
      </c>
      <c r="D273" s="22">
        <v>230020</v>
      </c>
      <c r="E273" s="22" t="str">
        <f t="shared" si="4"/>
        <v>103001230020</v>
      </c>
      <c r="F273" s="37">
        <v>20000</v>
      </c>
      <c r="G273" s="37">
        <v>20000</v>
      </c>
      <c r="H273" s="37">
        <v>6697.32</v>
      </c>
      <c r="I273" s="37">
        <v>6697.32</v>
      </c>
      <c r="J273" s="37">
        <v>0</v>
      </c>
      <c r="K273" s="37">
        <v>34841.440000000002</v>
      </c>
      <c r="L273" s="37">
        <v>40073.53</v>
      </c>
      <c r="M273" s="37">
        <v>45052.42</v>
      </c>
      <c r="N273" s="37">
        <v>-3065.68</v>
      </c>
    </row>
    <row r="274" spans="1:14">
      <c r="A274" s="22" t="s">
        <v>106</v>
      </c>
      <c r="B274" s="22" t="s">
        <v>194</v>
      </c>
      <c r="C274" s="22">
        <v>103001</v>
      </c>
      <c r="D274" s="22">
        <v>230050</v>
      </c>
      <c r="E274" s="22" t="str">
        <f t="shared" si="4"/>
        <v>103001230050</v>
      </c>
      <c r="F274" s="37">
        <v>25000</v>
      </c>
      <c r="G274" s="37">
        <v>25000</v>
      </c>
      <c r="H274" s="37">
        <v>1955.39</v>
      </c>
      <c r="I274" s="37">
        <v>1955.39</v>
      </c>
      <c r="J274" s="37">
        <v>0</v>
      </c>
      <c r="K274" s="37">
        <v>24930.22</v>
      </c>
      <c r="L274" s="37">
        <v>24255</v>
      </c>
      <c r="M274" s="37">
        <v>26634.92</v>
      </c>
      <c r="N274" s="37">
        <v>0</v>
      </c>
    </row>
    <row r="275" spans="1:14">
      <c r="A275" s="22" t="s">
        <v>106</v>
      </c>
      <c r="B275" s="22" t="s">
        <v>220</v>
      </c>
      <c r="C275" s="22">
        <v>103001</v>
      </c>
      <c r="D275" s="22">
        <v>410004</v>
      </c>
      <c r="E275" s="22" t="str">
        <f t="shared" si="4"/>
        <v>103001410004</v>
      </c>
      <c r="F275" s="37">
        <v>5000</v>
      </c>
      <c r="G275" s="37">
        <v>5000</v>
      </c>
      <c r="H275" s="37">
        <v>4000</v>
      </c>
      <c r="I275" s="37">
        <v>400.92</v>
      </c>
      <c r="J275" s="37">
        <v>3599.08</v>
      </c>
      <c r="K275" s="37">
        <v>417.04</v>
      </c>
      <c r="L275" s="37">
        <v>0</v>
      </c>
      <c r="M275" s="37">
        <v>3358.67</v>
      </c>
      <c r="N275" s="37">
        <v>831.79</v>
      </c>
    </row>
    <row r="276" spans="1:14">
      <c r="A276" s="22" t="s">
        <v>106</v>
      </c>
      <c r="B276" s="22" t="s">
        <v>229</v>
      </c>
      <c r="C276" s="22">
        <v>103001</v>
      </c>
      <c r="D276" s="22">
        <v>500104</v>
      </c>
      <c r="E276" s="22" t="str">
        <f t="shared" si="4"/>
        <v>103001500104</v>
      </c>
      <c r="F276" s="37">
        <v>40000</v>
      </c>
      <c r="G276" s="37">
        <v>40000</v>
      </c>
      <c r="H276" s="37">
        <v>36280</v>
      </c>
      <c r="I276" s="37">
        <v>4803.68</v>
      </c>
      <c r="J276" s="37">
        <v>31476.32</v>
      </c>
      <c r="K276" s="37">
        <v>31231.77</v>
      </c>
      <c r="L276" s="37">
        <v>0</v>
      </c>
      <c r="M276" s="37">
        <v>9759.36</v>
      </c>
      <c r="N276" s="37">
        <v>13810.68</v>
      </c>
    </row>
    <row r="277" spans="1:14">
      <c r="A277" s="22" t="s">
        <v>106</v>
      </c>
      <c r="B277" s="22" t="s">
        <v>237</v>
      </c>
      <c r="C277" s="22">
        <v>103001</v>
      </c>
      <c r="D277" s="22">
        <v>500115</v>
      </c>
      <c r="E277" s="22" t="str">
        <f t="shared" si="4"/>
        <v>103001500115</v>
      </c>
      <c r="F277" s="37">
        <v>5000</v>
      </c>
      <c r="G277" s="37">
        <v>5000</v>
      </c>
      <c r="H277" s="37">
        <v>0</v>
      </c>
      <c r="I277" s="37">
        <v>0</v>
      </c>
      <c r="J277" s="37">
        <v>0</v>
      </c>
      <c r="K277" s="37">
        <v>0</v>
      </c>
      <c r="L277" s="37">
        <v>0</v>
      </c>
      <c r="M277" s="37">
        <v>0</v>
      </c>
      <c r="N277" s="37">
        <v>0</v>
      </c>
    </row>
    <row r="278" spans="1:14">
      <c r="A278" s="22" t="s">
        <v>106</v>
      </c>
      <c r="B278" s="22" t="s">
        <v>258</v>
      </c>
      <c r="C278" s="22">
        <v>103001</v>
      </c>
      <c r="D278" s="22">
        <v>610000</v>
      </c>
      <c r="E278" s="22" t="str">
        <f t="shared" si="4"/>
        <v>103001610000</v>
      </c>
      <c r="F278" s="37">
        <v>0</v>
      </c>
      <c r="G278" s="37">
        <v>0</v>
      </c>
      <c r="H278" s="37">
        <v>0</v>
      </c>
      <c r="I278" s="37">
        <v>0</v>
      </c>
      <c r="J278" s="37">
        <v>0</v>
      </c>
      <c r="K278" s="37">
        <v>0</v>
      </c>
      <c r="L278" s="37">
        <v>0</v>
      </c>
      <c r="M278" s="37">
        <v>572</v>
      </c>
      <c r="N278" s="37">
        <v>0</v>
      </c>
    </row>
    <row r="279" spans="1:14">
      <c r="A279" s="22" t="s">
        <v>106</v>
      </c>
      <c r="B279" s="22" t="s">
        <v>826</v>
      </c>
      <c r="C279" s="22">
        <v>103001</v>
      </c>
      <c r="D279" s="22">
        <v>730000</v>
      </c>
      <c r="E279" s="22" t="str">
        <f t="shared" si="4"/>
        <v>103001730000</v>
      </c>
      <c r="F279" s="37">
        <v>0</v>
      </c>
      <c r="G279" s="37">
        <v>0</v>
      </c>
      <c r="H279" s="37">
        <v>0</v>
      </c>
      <c r="I279" s="37">
        <v>0</v>
      </c>
      <c r="J279" s="37">
        <v>0</v>
      </c>
      <c r="K279" s="37">
        <v>17143</v>
      </c>
      <c r="L279" s="37">
        <v>0</v>
      </c>
      <c r="M279" s="37">
        <v>0</v>
      </c>
      <c r="N279" s="37">
        <v>0</v>
      </c>
    </row>
    <row r="280" spans="1:14">
      <c r="A280" s="22" t="s">
        <v>7</v>
      </c>
      <c r="B280" s="22" t="s">
        <v>192</v>
      </c>
      <c r="C280" s="22">
        <v>103002</v>
      </c>
      <c r="D280" s="22">
        <v>230020</v>
      </c>
      <c r="E280" s="22" t="str">
        <f t="shared" si="4"/>
        <v>103002230020</v>
      </c>
      <c r="F280" s="37">
        <v>1000</v>
      </c>
      <c r="G280" s="37">
        <v>1000</v>
      </c>
      <c r="H280" s="37">
        <v>0</v>
      </c>
      <c r="I280" s="37">
        <v>0</v>
      </c>
      <c r="J280" s="37">
        <v>0</v>
      </c>
      <c r="K280" s="37">
        <v>721.71</v>
      </c>
      <c r="L280" s="37">
        <v>222.66</v>
      </c>
      <c r="M280" s="37">
        <v>903.3</v>
      </c>
      <c r="N280" s="37">
        <v>1423.7</v>
      </c>
    </row>
    <row r="281" spans="1:14">
      <c r="A281" s="22" t="s">
        <v>7</v>
      </c>
      <c r="B281" s="22" t="s">
        <v>220</v>
      </c>
      <c r="C281" s="22">
        <v>103002</v>
      </c>
      <c r="D281" s="22">
        <v>410004</v>
      </c>
      <c r="E281" s="22" t="str">
        <f t="shared" si="4"/>
        <v>103002410004</v>
      </c>
      <c r="F281" s="37">
        <v>10000</v>
      </c>
      <c r="G281" s="37">
        <v>10000</v>
      </c>
      <c r="H281" s="37">
        <v>10000</v>
      </c>
      <c r="I281" s="37">
        <v>5375.39</v>
      </c>
      <c r="J281" s="37">
        <v>4624.6099999999997</v>
      </c>
      <c r="K281" s="37">
        <v>14238.85</v>
      </c>
      <c r="L281" s="37">
        <v>15867.43</v>
      </c>
      <c r="M281" s="37">
        <v>20432.689999999999</v>
      </c>
      <c r="N281" s="37">
        <v>0</v>
      </c>
    </row>
    <row r="282" spans="1:14">
      <c r="A282" s="22" t="s">
        <v>7</v>
      </c>
      <c r="B282" s="22" t="s">
        <v>237</v>
      </c>
      <c r="C282" s="22">
        <v>103002</v>
      </c>
      <c r="D282" s="22">
        <v>500115</v>
      </c>
      <c r="E282" s="22" t="str">
        <f t="shared" si="4"/>
        <v>103002500115</v>
      </c>
      <c r="F282" s="37">
        <v>10000</v>
      </c>
      <c r="G282" s="37">
        <v>10000</v>
      </c>
      <c r="H282" s="37">
        <v>10000</v>
      </c>
      <c r="I282" s="37">
        <v>277.68</v>
      </c>
      <c r="J282" s="37">
        <v>9722.32</v>
      </c>
      <c r="K282" s="37">
        <v>10667.14</v>
      </c>
      <c r="L282" s="37">
        <v>9605.18</v>
      </c>
      <c r="M282" s="37">
        <v>0</v>
      </c>
      <c r="N282" s="37">
        <v>0</v>
      </c>
    </row>
    <row r="283" spans="1:14">
      <c r="A283" s="22" t="s">
        <v>7</v>
      </c>
      <c r="B283" s="22" t="s">
        <v>260</v>
      </c>
      <c r="C283" s="22">
        <v>103002</v>
      </c>
      <c r="D283" s="22">
        <v>640001</v>
      </c>
      <c r="E283" s="22" t="str">
        <f t="shared" si="4"/>
        <v>103002640001</v>
      </c>
      <c r="F283" s="37">
        <v>0</v>
      </c>
      <c r="G283" s="37">
        <v>0</v>
      </c>
      <c r="H283" s="37">
        <v>0</v>
      </c>
      <c r="I283" s="37">
        <v>0</v>
      </c>
      <c r="J283" s="37">
        <v>0</v>
      </c>
      <c r="K283" s="37">
        <v>0</v>
      </c>
      <c r="L283" s="37">
        <v>0</v>
      </c>
      <c r="M283" s="37">
        <v>2008.62</v>
      </c>
      <c r="N283" s="37">
        <v>0</v>
      </c>
    </row>
    <row r="284" spans="1:14">
      <c r="A284" s="22" t="s">
        <v>107</v>
      </c>
      <c r="B284" s="22" t="s">
        <v>219</v>
      </c>
      <c r="C284" s="22">
        <v>103003</v>
      </c>
      <c r="D284" s="22">
        <v>410003</v>
      </c>
      <c r="E284" s="22" t="str">
        <f t="shared" si="4"/>
        <v>103003410003</v>
      </c>
      <c r="F284" s="37">
        <v>0</v>
      </c>
      <c r="G284" s="37">
        <v>0</v>
      </c>
      <c r="H284" s="37">
        <v>0</v>
      </c>
      <c r="I284" s="37">
        <v>0</v>
      </c>
      <c r="J284" s="37">
        <v>0</v>
      </c>
      <c r="K284" s="37">
        <v>0</v>
      </c>
      <c r="L284" s="37">
        <v>-27675.98</v>
      </c>
      <c r="M284" s="37">
        <v>-50848.639999999999</v>
      </c>
      <c r="N284" s="37">
        <v>-23456.51</v>
      </c>
    </row>
    <row r="285" spans="1:14">
      <c r="A285" s="22" t="s">
        <v>107</v>
      </c>
      <c r="B285" s="22" t="s">
        <v>220</v>
      </c>
      <c r="C285" s="22">
        <v>103003</v>
      </c>
      <c r="D285" s="22">
        <v>410004</v>
      </c>
      <c r="E285" s="22" t="str">
        <f t="shared" si="4"/>
        <v>103003410004</v>
      </c>
      <c r="F285" s="37">
        <v>0</v>
      </c>
      <c r="G285" s="37">
        <v>0</v>
      </c>
      <c r="H285" s="37">
        <v>0</v>
      </c>
      <c r="I285" s="37">
        <v>0</v>
      </c>
      <c r="J285" s="37">
        <v>0</v>
      </c>
      <c r="K285" s="37">
        <v>0</v>
      </c>
      <c r="L285" s="37">
        <v>0</v>
      </c>
      <c r="M285" s="37">
        <v>0</v>
      </c>
      <c r="N285" s="37">
        <v>18337.95</v>
      </c>
    </row>
    <row r="286" spans="1:14">
      <c r="A286" s="22" t="s">
        <v>107</v>
      </c>
      <c r="B286" s="22" t="s">
        <v>229</v>
      </c>
      <c r="C286" s="22">
        <v>103003</v>
      </c>
      <c r="D286" s="22">
        <v>500104</v>
      </c>
      <c r="E286" s="22" t="str">
        <f t="shared" si="4"/>
        <v>103003500104</v>
      </c>
      <c r="F286" s="37">
        <v>0</v>
      </c>
      <c r="G286" s="37">
        <v>0</v>
      </c>
      <c r="H286" s="37">
        <v>0</v>
      </c>
      <c r="I286" s="37">
        <v>0</v>
      </c>
      <c r="J286" s="37">
        <v>0</v>
      </c>
      <c r="K286" s="37">
        <v>0</v>
      </c>
      <c r="L286" s="37">
        <v>0</v>
      </c>
      <c r="M286" s="37">
        <v>0</v>
      </c>
      <c r="N286" s="37">
        <v>1250</v>
      </c>
    </row>
    <row r="287" spans="1:14">
      <c r="A287" s="22" t="s">
        <v>107</v>
      </c>
      <c r="B287" s="22" t="s">
        <v>237</v>
      </c>
      <c r="C287" s="22">
        <v>103003</v>
      </c>
      <c r="D287" s="22">
        <v>500115</v>
      </c>
      <c r="E287" s="22" t="str">
        <f t="shared" si="4"/>
        <v>103003500115</v>
      </c>
      <c r="F287" s="37">
        <v>20000</v>
      </c>
      <c r="G287" s="37">
        <v>20000</v>
      </c>
      <c r="H287" s="37">
        <v>20000</v>
      </c>
      <c r="I287" s="37">
        <v>0</v>
      </c>
      <c r="J287" s="37">
        <v>20000</v>
      </c>
      <c r="K287" s="37">
        <v>28898.32</v>
      </c>
      <c r="L287" s="37">
        <v>34228.03</v>
      </c>
      <c r="M287" s="37">
        <v>34142.32</v>
      </c>
      <c r="N287" s="37">
        <v>10220.85</v>
      </c>
    </row>
    <row r="288" spans="1:14">
      <c r="A288" s="22" t="s">
        <v>107</v>
      </c>
      <c r="B288" s="22" t="s">
        <v>239</v>
      </c>
      <c r="C288" s="22">
        <v>103003</v>
      </c>
      <c r="D288" s="22">
        <v>500117</v>
      </c>
      <c r="E288" s="22" t="str">
        <f t="shared" si="4"/>
        <v>103003500117</v>
      </c>
      <c r="F288" s="37">
        <v>0</v>
      </c>
      <c r="G288" s="37">
        <v>0</v>
      </c>
      <c r="H288" s="37">
        <v>0</v>
      </c>
      <c r="I288" s="37">
        <v>0</v>
      </c>
      <c r="J288" s="37">
        <v>0</v>
      </c>
      <c r="K288" s="37">
        <v>0</v>
      </c>
      <c r="L288" s="37">
        <v>0</v>
      </c>
      <c r="M288" s="37">
        <v>0</v>
      </c>
      <c r="N288" s="37">
        <v>27475</v>
      </c>
    </row>
    <row r="289" spans="1:14">
      <c r="A289" s="22" t="s">
        <v>107</v>
      </c>
      <c r="B289" s="22" t="s">
        <v>7</v>
      </c>
      <c r="C289" s="22">
        <v>103003</v>
      </c>
      <c r="D289" s="22">
        <v>500127</v>
      </c>
      <c r="E289" s="22" t="str">
        <f t="shared" si="4"/>
        <v>103003500127</v>
      </c>
      <c r="F289" s="37">
        <v>0</v>
      </c>
      <c r="G289" s="37">
        <v>0</v>
      </c>
      <c r="H289" s="37">
        <v>0</v>
      </c>
      <c r="I289" s="37">
        <v>0</v>
      </c>
      <c r="J289" s="37">
        <v>0</v>
      </c>
      <c r="K289" s="37">
        <v>0</v>
      </c>
      <c r="L289" s="37">
        <v>0</v>
      </c>
      <c r="M289" s="37">
        <v>0</v>
      </c>
      <c r="N289" s="37">
        <v>-1677.6</v>
      </c>
    </row>
    <row r="290" spans="1:14">
      <c r="A290" s="22" t="s">
        <v>107</v>
      </c>
      <c r="B290" s="22" t="s">
        <v>260</v>
      </c>
      <c r="C290" s="22">
        <v>103003</v>
      </c>
      <c r="D290" s="22">
        <v>640001</v>
      </c>
      <c r="E290" s="22" t="str">
        <f t="shared" si="4"/>
        <v>103003640001</v>
      </c>
      <c r="F290" s="37">
        <v>0</v>
      </c>
      <c r="G290" s="37">
        <v>0</v>
      </c>
      <c r="H290" s="37">
        <v>0</v>
      </c>
      <c r="I290" s="37">
        <v>0</v>
      </c>
      <c r="J290" s="37">
        <v>0</v>
      </c>
      <c r="K290" s="37">
        <v>0</v>
      </c>
      <c r="L290" s="37">
        <v>0</v>
      </c>
      <c r="M290" s="37">
        <v>0</v>
      </c>
      <c r="N290" s="37">
        <v>210283.53</v>
      </c>
    </row>
    <row r="291" spans="1:14">
      <c r="A291" s="22" t="s">
        <v>108</v>
      </c>
      <c r="B291" s="22" t="s">
        <v>190</v>
      </c>
      <c r="C291" s="22">
        <v>103004</v>
      </c>
      <c r="D291" s="22">
        <v>230010</v>
      </c>
      <c r="E291" s="22" t="str">
        <f t="shared" si="4"/>
        <v>103004230010</v>
      </c>
      <c r="F291" s="37">
        <v>5000</v>
      </c>
      <c r="G291" s="37">
        <v>5000</v>
      </c>
      <c r="H291" s="37">
        <v>0</v>
      </c>
      <c r="I291" s="37">
        <v>0</v>
      </c>
      <c r="J291" s="37">
        <v>0</v>
      </c>
      <c r="K291" s="37">
        <v>368.75</v>
      </c>
      <c r="L291" s="37">
        <v>6581</v>
      </c>
      <c r="M291" s="37">
        <v>51</v>
      </c>
      <c r="N291" s="37">
        <v>1636.34</v>
      </c>
    </row>
    <row r="292" spans="1:14">
      <c r="A292" s="22" t="s">
        <v>108</v>
      </c>
      <c r="B292" s="22" t="s">
        <v>192</v>
      </c>
      <c r="C292" s="22">
        <v>103004</v>
      </c>
      <c r="D292" s="22">
        <v>230020</v>
      </c>
      <c r="E292" s="22" t="str">
        <f t="shared" si="4"/>
        <v>103004230020</v>
      </c>
      <c r="F292" s="37">
        <v>5000</v>
      </c>
      <c r="G292" s="37">
        <v>5000</v>
      </c>
      <c r="H292" s="37">
        <v>0</v>
      </c>
      <c r="I292" s="37">
        <v>0</v>
      </c>
      <c r="J292" s="37">
        <v>0</v>
      </c>
      <c r="K292" s="37">
        <v>0</v>
      </c>
      <c r="L292" s="37">
        <v>794.12</v>
      </c>
      <c r="M292" s="37">
        <v>23886.01</v>
      </c>
      <c r="N292" s="37">
        <v>3287.16</v>
      </c>
    </row>
    <row r="293" spans="1:14">
      <c r="A293" s="22" t="s">
        <v>108</v>
      </c>
      <c r="B293" s="22" t="s">
        <v>218</v>
      </c>
      <c r="C293" s="22">
        <v>103004</v>
      </c>
      <c r="D293" s="22">
        <v>410001</v>
      </c>
      <c r="E293" s="22" t="str">
        <f t="shared" si="4"/>
        <v>103004410001</v>
      </c>
      <c r="F293" s="37">
        <v>0</v>
      </c>
      <c r="G293" s="37">
        <v>0</v>
      </c>
      <c r="H293" s="37">
        <v>0</v>
      </c>
      <c r="I293" s="37">
        <v>0</v>
      </c>
      <c r="J293" s="37">
        <v>0</v>
      </c>
      <c r="K293" s="37">
        <v>0</v>
      </c>
      <c r="L293" s="37">
        <v>0</v>
      </c>
      <c r="M293" s="37">
        <v>1004.5</v>
      </c>
      <c r="N293" s="37">
        <v>3261.8</v>
      </c>
    </row>
    <row r="294" spans="1:14">
      <c r="A294" s="22" t="s">
        <v>108</v>
      </c>
      <c r="B294" s="22" t="s">
        <v>220</v>
      </c>
      <c r="C294" s="22">
        <v>103004</v>
      </c>
      <c r="D294" s="22">
        <v>410004</v>
      </c>
      <c r="E294" s="22" t="str">
        <f t="shared" si="4"/>
        <v>103004410004</v>
      </c>
      <c r="F294" s="37">
        <v>20000</v>
      </c>
      <c r="G294" s="37">
        <v>20000</v>
      </c>
      <c r="H294" s="37">
        <v>0</v>
      </c>
      <c r="I294" s="37">
        <v>0</v>
      </c>
      <c r="J294" s="37">
        <v>0</v>
      </c>
      <c r="K294" s="37">
        <v>11501.41</v>
      </c>
      <c r="L294" s="37">
        <v>9927.34</v>
      </c>
      <c r="M294" s="37">
        <v>11042.21</v>
      </c>
      <c r="N294" s="37">
        <v>11867.77</v>
      </c>
    </row>
    <row r="295" spans="1:14">
      <c r="A295" s="22" t="s">
        <v>108</v>
      </c>
      <c r="B295" s="22" t="s">
        <v>229</v>
      </c>
      <c r="C295" s="22">
        <v>103004</v>
      </c>
      <c r="D295" s="22">
        <v>500104</v>
      </c>
      <c r="E295" s="22" t="str">
        <f t="shared" si="4"/>
        <v>103004500104</v>
      </c>
      <c r="F295" s="37">
        <v>0</v>
      </c>
      <c r="G295" s="37">
        <v>0</v>
      </c>
      <c r="H295" s="37">
        <v>0</v>
      </c>
      <c r="I295" s="37">
        <v>0</v>
      </c>
      <c r="J295" s="37">
        <v>0</v>
      </c>
      <c r="K295" s="37">
        <v>0</v>
      </c>
      <c r="L295" s="37">
        <v>8531.94</v>
      </c>
      <c r="M295" s="37">
        <v>8774.7999999999993</v>
      </c>
      <c r="N295" s="37">
        <v>16847.650000000001</v>
      </c>
    </row>
    <row r="296" spans="1:14">
      <c r="A296" s="22" t="s">
        <v>108</v>
      </c>
      <c r="B296" s="22" t="s">
        <v>237</v>
      </c>
      <c r="C296" s="22">
        <v>103004</v>
      </c>
      <c r="D296" s="22">
        <v>500115</v>
      </c>
      <c r="E296" s="22" t="str">
        <f t="shared" si="4"/>
        <v>103004500115</v>
      </c>
      <c r="F296" s="37">
        <v>10000</v>
      </c>
      <c r="G296" s="37">
        <v>10000</v>
      </c>
      <c r="H296" s="37">
        <v>0</v>
      </c>
      <c r="I296" s="37">
        <v>0</v>
      </c>
      <c r="J296" s="37">
        <v>0</v>
      </c>
      <c r="K296" s="37">
        <v>1375.25</v>
      </c>
      <c r="L296" s="37">
        <v>18099.099999999999</v>
      </c>
      <c r="M296" s="37">
        <v>0</v>
      </c>
      <c r="N296" s="37">
        <v>1521.54</v>
      </c>
    </row>
    <row r="297" spans="1:14">
      <c r="A297" s="22" t="s">
        <v>108</v>
      </c>
      <c r="B297" s="22" t="s">
        <v>239</v>
      </c>
      <c r="C297" s="22">
        <v>103004</v>
      </c>
      <c r="D297" s="22">
        <v>500117</v>
      </c>
      <c r="E297" s="22" t="str">
        <f t="shared" si="4"/>
        <v>103004500117</v>
      </c>
      <c r="F297" s="37">
        <v>0</v>
      </c>
      <c r="G297" s="37">
        <v>0</v>
      </c>
      <c r="H297" s="37">
        <v>0</v>
      </c>
      <c r="I297" s="37">
        <v>0</v>
      </c>
      <c r="J297" s="37">
        <v>0</v>
      </c>
      <c r="K297" s="37">
        <v>273.33999999999997</v>
      </c>
      <c r="L297" s="37">
        <v>273.33</v>
      </c>
      <c r="M297" s="37">
        <v>273.33</v>
      </c>
      <c r="N297" s="37">
        <v>11531.9</v>
      </c>
    </row>
    <row r="298" spans="1:14">
      <c r="A298" s="22" t="s">
        <v>108</v>
      </c>
      <c r="B298" s="22" t="s">
        <v>260</v>
      </c>
      <c r="C298" s="22">
        <v>103004</v>
      </c>
      <c r="D298" s="22">
        <v>640001</v>
      </c>
      <c r="E298" s="22" t="str">
        <f t="shared" si="4"/>
        <v>103004640001</v>
      </c>
      <c r="F298" s="37">
        <v>0</v>
      </c>
      <c r="G298" s="37">
        <v>0</v>
      </c>
      <c r="H298" s="37">
        <v>0</v>
      </c>
      <c r="I298" s="37">
        <v>0</v>
      </c>
      <c r="J298" s="37">
        <v>0</v>
      </c>
      <c r="K298" s="37">
        <v>683.96</v>
      </c>
      <c r="L298" s="37">
        <v>29537.63</v>
      </c>
      <c r="M298" s="37">
        <v>0</v>
      </c>
      <c r="N298" s="37">
        <v>0</v>
      </c>
    </row>
    <row r="299" spans="1:14">
      <c r="A299" s="22" t="s">
        <v>108</v>
      </c>
      <c r="B299" s="22" t="s">
        <v>261</v>
      </c>
      <c r="C299" s="22">
        <v>103004</v>
      </c>
      <c r="D299" s="22">
        <v>640004</v>
      </c>
      <c r="E299" s="22" t="str">
        <f t="shared" si="4"/>
        <v>103004640004</v>
      </c>
      <c r="F299" s="37">
        <v>0</v>
      </c>
      <c r="G299" s="37">
        <v>0</v>
      </c>
      <c r="H299" s="37">
        <v>28980.92</v>
      </c>
      <c r="I299" s="37">
        <v>0</v>
      </c>
      <c r="J299" s="37">
        <v>28980.92</v>
      </c>
      <c r="K299" s="37">
        <v>0</v>
      </c>
      <c r="L299" s="37">
        <v>0</v>
      </c>
      <c r="M299" s="37">
        <v>0</v>
      </c>
      <c r="N299" s="37">
        <v>136203.67000000001</v>
      </c>
    </row>
    <row r="300" spans="1:14">
      <c r="A300" s="22" t="s">
        <v>109</v>
      </c>
      <c r="B300" s="22" t="s">
        <v>190</v>
      </c>
      <c r="C300" s="22">
        <v>103005</v>
      </c>
      <c r="D300" s="22">
        <v>230010</v>
      </c>
      <c r="E300" s="22" t="str">
        <f t="shared" si="4"/>
        <v>103005230010</v>
      </c>
      <c r="F300" s="37">
        <v>0</v>
      </c>
      <c r="G300" s="37">
        <v>0</v>
      </c>
      <c r="H300" s="37">
        <v>0</v>
      </c>
      <c r="I300" s="37">
        <v>0</v>
      </c>
      <c r="J300" s="37">
        <v>0</v>
      </c>
      <c r="K300" s="37">
        <v>0</v>
      </c>
      <c r="L300" s="37">
        <v>0</v>
      </c>
      <c r="M300" s="37">
        <v>15213.78</v>
      </c>
      <c r="N300" s="37">
        <v>13864.5</v>
      </c>
    </row>
    <row r="301" spans="1:14">
      <c r="A301" s="22" t="s">
        <v>109</v>
      </c>
      <c r="B301" s="22" t="s">
        <v>220</v>
      </c>
      <c r="C301" s="22">
        <v>103005</v>
      </c>
      <c r="D301" s="22">
        <v>410004</v>
      </c>
      <c r="E301" s="22" t="str">
        <f t="shared" si="4"/>
        <v>103005410004</v>
      </c>
      <c r="F301" s="37">
        <v>0</v>
      </c>
      <c r="G301" s="37">
        <v>0</v>
      </c>
      <c r="H301" s="37">
        <v>0</v>
      </c>
      <c r="I301" s="37">
        <v>0</v>
      </c>
      <c r="J301" s="37">
        <v>0</v>
      </c>
      <c r="K301" s="37">
        <v>0</v>
      </c>
      <c r="L301" s="37">
        <v>0</v>
      </c>
      <c r="M301" s="37">
        <v>0</v>
      </c>
      <c r="N301" s="37">
        <v>721.88</v>
      </c>
    </row>
    <row r="302" spans="1:14">
      <c r="A302" s="22" t="s">
        <v>109</v>
      </c>
      <c r="B302" s="22" t="s">
        <v>260</v>
      </c>
      <c r="C302" s="22">
        <v>103005</v>
      </c>
      <c r="D302" s="22">
        <v>640001</v>
      </c>
      <c r="E302" s="22" t="str">
        <f t="shared" si="4"/>
        <v>103005640001</v>
      </c>
      <c r="F302" s="37">
        <v>0</v>
      </c>
      <c r="G302" s="37">
        <v>0</v>
      </c>
      <c r="H302" s="37">
        <v>0</v>
      </c>
      <c r="I302" s="37">
        <v>0</v>
      </c>
      <c r="J302" s="37">
        <v>0</v>
      </c>
      <c r="K302" s="37">
        <v>0</v>
      </c>
      <c r="L302" s="37">
        <v>0</v>
      </c>
      <c r="M302" s="37">
        <v>0</v>
      </c>
      <c r="N302" s="37">
        <v>24106.38</v>
      </c>
    </row>
    <row r="303" spans="1:14">
      <c r="A303" s="22" t="s">
        <v>110</v>
      </c>
      <c r="B303" s="22" t="s">
        <v>231</v>
      </c>
      <c r="C303" s="22">
        <v>103006</v>
      </c>
      <c r="D303" s="22">
        <v>500107</v>
      </c>
      <c r="E303" s="22" t="str">
        <f t="shared" si="4"/>
        <v>103006500107</v>
      </c>
      <c r="F303" s="37">
        <v>0</v>
      </c>
      <c r="G303" s="37">
        <v>0</v>
      </c>
      <c r="H303" s="37">
        <v>0</v>
      </c>
      <c r="I303" s="37">
        <v>0</v>
      </c>
      <c r="J303" s="37">
        <v>0</v>
      </c>
      <c r="K303" s="37">
        <v>2688</v>
      </c>
      <c r="L303" s="37">
        <v>0</v>
      </c>
      <c r="M303" s="37">
        <v>0</v>
      </c>
      <c r="N303" s="37">
        <v>0</v>
      </c>
    </row>
    <row r="304" spans="1:14">
      <c r="A304" s="22" t="s">
        <v>110</v>
      </c>
      <c r="B304" s="22" t="s">
        <v>239</v>
      </c>
      <c r="C304" s="22">
        <v>103006</v>
      </c>
      <c r="D304" s="22">
        <v>500117</v>
      </c>
      <c r="E304" s="22" t="str">
        <f t="shared" si="4"/>
        <v>103006500117</v>
      </c>
      <c r="F304" s="37">
        <v>4936</v>
      </c>
      <c r="G304" s="37">
        <v>4936</v>
      </c>
      <c r="H304" s="37">
        <v>0</v>
      </c>
      <c r="I304" s="37">
        <v>0</v>
      </c>
      <c r="J304" s="37">
        <v>0</v>
      </c>
      <c r="K304" s="37">
        <v>5418</v>
      </c>
      <c r="L304" s="37">
        <v>50317.08</v>
      </c>
      <c r="M304" s="37">
        <v>17050.8</v>
      </c>
      <c r="N304" s="37">
        <v>0</v>
      </c>
    </row>
    <row r="305" spans="1:14">
      <c r="A305" s="22" t="s">
        <v>110</v>
      </c>
      <c r="B305" s="22" t="s">
        <v>260</v>
      </c>
      <c r="C305" s="22">
        <v>103006</v>
      </c>
      <c r="D305" s="22">
        <v>640001</v>
      </c>
      <c r="E305" s="22" t="str">
        <f t="shared" si="4"/>
        <v>103006640001</v>
      </c>
      <c r="F305" s="37">
        <v>0</v>
      </c>
      <c r="G305" s="37">
        <v>0</v>
      </c>
      <c r="H305" s="37">
        <v>0</v>
      </c>
      <c r="I305" s="37">
        <v>0</v>
      </c>
      <c r="J305" s="37">
        <v>0</v>
      </c>
      <c r="K305" s="37">
        <v>0</v>
      </c>
      <c r="L305" s="37">
        <v>24092.16</v>
      </c>
      <c r="M305" s="37">
        <v>0</v>
      </c>
      <c r="N305" s="37">
        <v>0</v>
      </c>
    </row>
    <row r="306" spans="1:14">
      <c r="A306" s="22" t="s">
        <v>110</v>
      </c>
      <c r="B306" s="22" t="s">
        <v>262</v>
      </c>
      <c r="C306" s="22">
        <v>103006</v>
      </c>
      <c r="D306" s="22">
        <v>640005</v>
      </c>
      <c r="E306" s="22" t="str">
        <f t="shared" si="4"/>
        <v>103006640005</v>
      </c>
      <c r="F306" s="37">
        <v>0</v>
      </c>
      <c r="G306" s="37">
        <v>0</v>
      </c>
      <c r="H306" s="37">
        <v>0</v>
      </c>
      <c r="I306" s="37">
        <v>0</v>
      </c>
      <c r="J306" s="37">
        <v>0</v>
      </c>
      <c r="K306" s="37">
        <v>0</v>
      </c>
      <c r="L306" s="37">
        <v>0</v>
      </c>
      <c r="M306" s="37">
        <v>1352</v>
      </c>
      <c r="N306" s="37">
        <v>0</v>
      </c>
    </row>
    <row r="307" spans="1:14">
      <c r="A307" s="22" t="s">
        <v>110</v>
      </c>
      <c r="B307" s="22" t="s">
        <v>265</v>
      </c>
      <c r="C307" s="22">
        <v>103006</v>
      </c>
      <c r="D307" s="22">
        <v>640015</v>
      </c>
      <c r="E307" s="22" t="str">
        <f t="shared" si="4"/>
        <v>103006640015</v>
      </c>
      <c r="F307" s="37">
        <v>0</v>
      </c>
      <c r="G307" s="37">
        <v>0</v>
      </c>
      <c r="H307" s="37">
        <v>0</v>
      </c>
      <c r="I307" s="37">
        <v>0</v>
      </c>
      <c r="J307" s="37">
        <v>0</v>
      </c>
      <c r="K307" s="37">
        <v>0</v>
      </c>
      <c r="L307" s="37">
        <v>0</v>
      </c>
      <c r="M307" s="37">
        <v>51097.19</v>
      </c>
      <c r="N307" s="37">
        <v>0</v>
      </c>
    </row>
    <row r="308" spans="1:14">
      <c r="A308" s="22" t="s">
        <v>111</v>
      </c>
      <c r="B308" s="22" t="s">
        <v>192</v>
      </c>
      <c r="C308" s="22">
        <v>103007</v>
      </c>
      <c r="D308" s="22">
        <v>230020</v>
      </c>
      <c r="E308" s="22" t="str">
        <f t="shared" si="4"/>
        <v>103007230020</v>
      </c>
      <c r="F308" s="37">
        <v>0</v>
      </c>
      <c r="G308" s="37">
        <v>0</v>
      </c>
      <c r="H308" s="37">
        <v>0</v>
      </c>
      <c r="I308" s="37">
        <v>0</v>
      </c>
      <c r="J308" s="37">
        <v>0</v>
      </c>
      <c r="K308" s="37">
        <v>635.28</v>
      </c>
      <c r="L308" s="37">
        <v>0</v>
      </c>
      <c r="M308" s="37">
        <v>0</v>
      </c>
      <c r="N308" s="37">
        <v>0</v>
      </c>
    </row>
    <row r="309" spans="1:14">
      <c r="A309" s="22" t="s">
        <v>111</v>
      </c>
      <c r="B309" s="22" t="s">
        <v>220</v>
      </c>
      <c r="C309" s="22">
        <v>103007</v>
      </c>
      <c r="D309" s="22">
        <v>410004</v>
      </c>
      <c r="E309" s="22" t="str">
        <f t="shared" si="4"/>
        <v>103007410004</v>
      </c>
      <c r="F309" s="37">
        <v>0</v>
      </c>
      <c r="G309" s="37">
        <v>0</v>
      </c>
      <c r="H309" s="37">
        <v>271.13</v>
      </c>
      <c r="I309" s="37">
        <v>271.13</v>
      </c>
      <c r="J309" s="37">
        <v>0</v>
      </c>
      <c r="K309" s="37">
        <v>0</v>
      </c>
      <c r="L309" s="37">
        <v>305.44</v>
      </c>
      <c r="M309" s="37">
        <v>1040.92</v>
      </c>
      <c r="N309" s="37">
        <v>0</v>
      </c>
    </row>
    <row r="310" spans="1:14">
      <c r="A310" s="22" t="s">
        <v>111</v>
      </c>
      <c r="B310" s="22" t="s">
        <v>221</v>
      </c>
      <c r="C310" s="22">
        <v>103007</v>
      </c>
      <c r="D310" s="22">
        <v>410005</v>
      </c>
      <c r="E310" s="22" t="str">
        <f t="shared" si="4"/>
        <v>103007410005</v>
      </c>
      <c r="F310" s="37">
        <v>0</v>
      </c>
      <c r="G310" s="37">
        <v>0</v>
      </c>
      <c r="H310" s="37">
        <v>0</v>
      </c>
      <c r="I310" s="37">
        <v>0</v>
      </c>
      <c r="J310" s="37">
        <v>0</v>
      </c>
      <c r="K310" s="37">
        <v>0</v>
      </c>
      <c r="L310" s="37">
        <v>0</v>
      </c>
      <c r="M310" s="37">
        <v>7910</v>
      </c>
      <c r="N310" s="37">
        <v>0</v>
      </c>
    </row>
    <row r="311" spans="1:14">
      <c r="A311" s="22" t="s">
        <v>111</v>
      </c>
      <c r="B311" s="22" t="s">
        <v>229</v>
      </c>
      <c r="C311" s="22">
        <v>103007</v>
      </c>
      <c r="D311" s="22">
        <v>500104</v>
      </c>
      <c r="E311" s="22" t="str">
        <f t="shared" si="4"/>
        <v>103007500104</v>
      </c>
      <c r="F311" s="37">
        <v>36150</v>
      </c>
      <c r="G311" s="37">
        <v>36150</v>
      </c>
      <c r="H311" s="37">
        <v>0</v>
      </c>
      <c r="I311" s="37">
        <v>0</v>
      </c>
      <c r="J311" s="37">
        <v>0</v>
      </c>
      <c r="K311" s="37">
        <v>64741.65</v>
      </c>
      <c r="L311" s="37">
        <v>505.45</v>
      </c>
      <c r="M311" s="37">
        <v>40420.25</v>
      </c>
      <c r="N311" s="37">
        <v>0</v>
      </c>
    </row>
    <row r="312" spans="1:14">
      <c r="A312" s="22" t="s">
        <v>111</v>
      </c>
      <c r="B312" s="22" t="s">
        <v>230</v>
      </c>
      <c r="C312" s="22">
        <v>103007</v>
      </c>
      <c r="D312" s="22">
        <v>500105</v>
      </c>
      <c r="E312" s="22" t="str">
        <f t="shared" si="4"/>
        <v>103007500105</v>
      </c>
      <c r="F312" s="37">
        <v>82800</v>
      </c>
      <c r="G312" s="37">
        <v>82800</v>
      </c>
      <c r="H312" s="37">
        <v>82800</v>
      </c>
      <c r="I312" s="37">
        <v>0</v>
      </c>
      <c r="J312" s="37">
        <v>82800</v>
      </c>
      <c r="K312" s="37">
        <v>0</v>
      </c>
      <c r="L312" s="37">
        <v>0</v>
      </c>
      <c r="M312" s="37">
        <v>0</v>
      </c>
      <c r="N312" s="37">
        <v>0</v>
      </c>
    </row>
    <row r="313" spans="1:14">
      <c r="A313" s="22" t="s">
        <v>111</v>
      </c>
      <c r="B313" s="22" t="s">
        <v>237</v>
      </c>
      <c r="C313" s="22">
        <v>103007</v>
      </c>
      <c r="D313" s="22">
        <v>500115</v>
      </c>
      <c r="E313" s="22" t="str">
        <f t="shared" si="4"/>
        <v>103007500115</v>
      </c>
      <c r="F313" s="37">
        <v>0</v>
      </c>
      <c r="G313" s="37">
        <v>0</v>
      </c>
      <c r="H313" s="37">
        <v>0</v>
      </c>
      <c r="I313" s="37">
        <v>0</v>
      </c>
      <c r="J313" s="37">
        <v>0</v>
      </c>
      <c r="K313" s="37">
        <v>0</v>
      </c>
      <c r="L313" s="37">
        <v>18728</v>
      </c>
      <c r="M313" s="37">
        <v>8939</v>
      </c>
      <c r="N313" s="37">
        <v>0</v>
      </c>
    </row>
    <row r="314" spans="1:14">
      <c r="A314" s="22" t="s">
        <v>111</v>
      </c>
      <c r="B314" s="22" t="s">
        <v>239</v>
      </c>
      <c r="C314" s="22">
        <v>103007</v>
      </c>
      <c r="D314" s="22">
        <v>500117</v>
      </c>
      <c r="E314" s="22" t="str">
        <f t="shared" si="4"/>
        <v>103007500117</v>
      </c>
      <c r="F314" s="37">
        <v>224503</v>
      </c>
      <c r="G314" s="37">
        <v>224503</v>
      </c>
      <c r="H314" s="37">
        <v>196213.57</v>
      </c>
      <c r="I314" s="37">
        <v>158658.57</v>
      </c>
      <c r="J314" s="37">
        <v>37555</v>
      </c>
      <c r="K314" s="37">
        <v>147845</v>
      </c>
      <c r="L314" s="37">
        <v>55323.67</v>
      </c>
      <c r="M314" s="37">
        <v>42239.82</v>
      </c>
      <c r="N314" s="37">
        <v>0</v>
      </c>
    </row>
    <row r="315" spans="1:14">
      <c r="A315" s="22" t="s">
        <v>111</v>
      </c>
      <c r="B315" s="22" t="s">
        <v>240</v>
      </c>
      <c r="C315" s="22">
        <v>103007</v>
      </c>
      <c r="D315" s="22">
        <v>500118</v>
      </c>
      <c r="E315" s="22" t="str">
        <f t="shared" si="4"/>
        <v>103007500118</v>
      </c>
      <c r="F315" s="37">
        <v>0</v>
      </c>
      <c r="G315" s="37">
        <v>0</v>
      </c>
      <c r="H315" s="37">
        <v>0</v>
      </c>
      <c r="I315" s="37">
        <v>0</v>
      </c>
      <c r="J315" s="37">
        <v>0</v>
      </c>
      <c r="K315" s="37">
        <v>4811.32</v>
      </c>
      <c r="L315" s="37">
        <v>0</v>
      </c>
      <c r="M315" s="37">
        <v>0</v>
      </c>
      <c r="N315" s="37">
        <v>0</v>
      </c>
    </row>
    <row r="316" spans="1:14">
      <c r="A316" s="22" t="s">
        <v>111</v>
      </c>
      <c r="B316" s="22" t="s">
        <v>63</v>
      </c>
      <c r="C316" s="22">
        <v>103007</v>
      </c>
      <c r="D316" s="22">
        <v>500126</v>
      </c>
      <c r="E316" s="22" t="str">
        <f t="shared" si="4"/>
        <v>103007500126</v>
      </c>
      <c r="F316" s="37">
        <v>0</v>
      </c>
      <c r="G316" s="37">
        <v>0</v>
      </c>
      <c r="H316" s="37">
        <v>0</v>
      </c>
      <c r="I316" s="37">
        <v>0</v>
      </c>
      <c r="J316" s="37">
        <v>0</v>
      </c>
      <c r="K316" s="37">
        <v>82800</v>
      </c>
      <c r="L316" s="37">
        <v>32000</v>
      </c>
      <c r="M316" s="37">
        <v>0</v>
      </c>
      <c r="N316" s="37">
        <v>0</v>
      </c>
    </row>
    <row r="317" spans="1:14">
      <c r="A317" s="22" t="s">
        <v>111</v>
      </c>
      <c r="B317" s="22" t="s">
        <v>260</v>
      </c>
      <c r="C317" s="22">
        <v>103007</v>
      </c>
      <c r="D317" s="22">
        <v>640001</v>
      </c>
      <c r="E317" s="22" t="str">
        <f t="shared" si="4"/>
        <v>103007640001</v>
      </c>
      <c r="F317" s="37">
        <v>0</v>
      </c>
      <c r="G317" s="37">
        <v>0</v>
      </c>
      <c r="H317" s="37">
        <v>743.38</v>
      </c>
      <c r="I317" s="37">
        <v>743.38</v>
      </c>
      <c r="J317" s="37">
        <v>0</v>
      </c>
      <c r="K317" s="37">
        <v>0</v>
      </c>
      <c r="L317" s="37">
        <v>8866.58</v>
      </c>
      <c r="M317" s="37">
        <v>452.45</v>
      </c>
      <c r="N317" s="37">
        <v>0</v>
      </c>
    </row>
    <row r="318" spans="1:14">
      <c r="A318" s="22" t="s">
        <v>111</v>
      </c>
      <c r="B318" s="22" t="s">
        <v>261</v>
      </c>
      <c r="C318" s="22">
        <v>103007</v>
      </c>
      <c r="D318" s="22">
        <v>640004</v>
      </c>
      <c r="E318" s="22" t="str">
        <f t="shared" si="4"/>
        <v>103007640004</v>
      </c>
      <c r="F318" s="37">
        <v>70000</v>
      </c>
      <c r="G318" s="37">
        <v>70000</v>
      </c>
      <c r="H318" s="37">
        <v>61453.94</v>
      </c>
      <c r="I318" s="37">
        <v>59111.53</v>
      </c>
      <c r="J318" s="37">
        <v>2342.41</v>
      </c>
      <c r="K318" s="37">
        <v>0</v>
      </c>
      <c r="L318" s="37">
        <v>1374.78</v>
      </c>
      <c r="M318" s="37">
        <v>116.34</v>
      </c>
      <c r="N318" s="37">
        <v>0</v>
      </c>
    </row>
    <row r="319" spans="1:14">
      <c r="A319" s="22" t="s">
        <v>111</v>
      </c>
      <c r="B319" s="22" t="s">
        <v>263</v>
      </c>
      <c r="C319" s="22">
        <v>103007</v>
      </c>
      <c r="D319" s="22">
        <v>640011</v>
      </c>
      <c r="E319" s="22" t="str">
        <f t="shared" si="4"/>
        <v>103007640011</v>
      </c>
      <c r="F319" s="37">
        <v>0</v>
      </c>
      <c r="G319" s="37">
        <v>0</v>
      </c>
      <c r="H319" s="37">
        <v>0</v>
      </c>
      <c r="I319" s="37">
        <v>0</v>
      </c>
      <c r="J319" s="37">
        <v>0</v>
      </c>
      <c r="K319" s="37">
        <v>71665.320000000007</v>
      </c>
      <c r="L319" s="37">
        <v>72280.350000000006</v>
      </c>
      <c r="M319" s="37">
        <v>55770.36</v>
      </c>
      <c r="N319" s="37">
        <v>0</v>
      </c>
    </row>
    <row r="320" spans="1:14">
      <c r="A320" s="22" t="s">
        <v>112</v>
      </c>
      <c r="B320" s="22" t="s">
        <v>220</v>
      </c>
      <c r="C320" s="22">
        <v>103008</v>
      </c>
      <c r="D320" s="22">
        <v>410004</v>
      </c>
      <c r="E320" s="22" t="str">
        <f t="shared" si="4"/>
        <v>103008410004</v>
      </c>
      <c r="F320" s="37">
        <v>10000</v>
      </c>
      <c r="G320" s="37">
        <v>10000</v>
      </c>
      <c r="H320" s="37">
        <v>742.31</v>
      </c>
      <c r="I320" s="37">
        <v>742.31</v>
      </c>
      <c r="J320" s="37">
        <v>0</v>
      </c>
      <c r="K320" s="37">
        <v>2509.44</v>
      </c>
      <c r="L320" s="37">
        <v>32031.61</v>
      </c>
      <c r="M320" s="37">
        <v>4695.8999999999996</v>
      </c>
      <c r="N320" s="37">
        <v>0</v>
      </c>
    </row>
    <row r="321" spans="1:14">
      <c r="A321" s="22" t="s">
        <v>112</v>
      </c>
      <c r="B321" s="22" t="s">
        <v>229</v>
      </c>
      <c r="C321" s="22">
        <v>103008</v>
      </c>
      <c r="D321" s="22">
        <v>500104</v>
      </c>
      <c r="E321" s="22" t="str">
        <f t="shared" si="4"/>
        <v>103008500104</v>
      </c>
      <c r="F321" s="37">
        <v>40000</v>
      </c>
      <c r="G321" s="37">
        <v>40000</v>
      </c>
      <c r="H321" s="37">
        <v>5433</v>
      </c>
      <c r="I321" s="37">
        <v>895.9</v>
      </c>
      <c r="J321" s="37">
        <v>4537.1000000000004</v>
      </c>
      <c r="K321" s="37">
        <v>21056</v>
      </c>
      <c r="L321" s="37">
        <v>73379.87</v>
      </c>
      <c r="M321" s="37">
        <v>29612.53</v>
      </c>
      <c r="N321" s="37">
        <v>0</v>
      </c>
    </row>
    <row r="322" spans="1:14">
      <c r="A322" s="22" t="s">
        <v>112</v>
      </c>
      <c r="B322" s="22" t="s">
        <v>237</v>
      </c>
      <c r="C322" s="22">
        <v>103008</v>
      </c>
      <c r="D322" s="22">
        <v>500115</v>
      </c>
      <c r="E322" s="22" t="str">
        <f t="shared" si="4"/>
        <v>103008500115</v>
      </c>
      <c r="F322" s="37">
        <v>0</v>
      </c>
      <c r="G322" s="37">
        <v>0</v>
      </c>
      <c r="H322" s="37">
        <v>0</v>
      </c>
      <c r="I322" s="37">
        <v>0</v>
      </c>
      <c r="J322" s="37">
        <v>0</v>
      </c>
      <c r="K322" s="37">
        <v>1020.8</v>
      </c>
      <c r="L322" s="37">
        <v>18011.39</v>
      </c>
      <c r="M322" s="37">
        <v>8520.2800000000007</v>
      </c>
      <c r="N322" s="37">
        <v>0</v>
      </c>
    </row>
    <row r="323" spans="1:14">
      <c r="A323" s="22" t="s">
        <v>112</v>
      </c>
      <c r="B323" s="22" t="s">
        <v>260</v>
      </c>
      <c r="C323" s="22">
        <v>103008</v>
      </c>
      <c r="D323" s="22">
        <v>640001</v>
      </c>
      <c r="E323" s="22" t="str">
        <f t="shared" ref="E323:E386" si="5">CONCATENATE(C323,D323)</f>
        <v>103008640001</v>
      </c>
      <c r="F323" s="37">
        <v>0</v>
      </c>
      <c r="G323" s="37">
        <v>0</v>
      </c>
      <c r="H323" s="37">
        <v>0</v>
      </c>
      <c r="I323" s="37">
        <v>0</v>
      </c>
      <c r="J323" s="37">
        <v>0</v>
      </c>
      <c r="K323" s="37">
        <v>12566.61</v>
      </c>
      <c r="L323" s="37">
        <v>4033.8</v>
      </c>
      <c r="M323" s="37">
        <v>0</v>
      </c>
      <c r="N323" s="37">
        <v>0</v>
      </c>
    </row>
    <row r="324" spans="1:14">
      <c r="A324" s="22" t="s">
        <v>112</v>
      </c>
      <c r="B324" s="22" t="s">
        <v>261</v>
      </c>
      <c r="C324" s="22">
        <v>103008</v>
      </c>
      <c r="D324" s="22">
        <v>640004</v>
      </c>
      <c r="E324" s="22" t="str">
        <f t="shared" si="5"/>
        <v>103008640004</v>
      </c>
      <c r="F324" s="37">
        <v>50000</v>
      </c>
      <c r="G324" s="37">
        <v>50000</v>
      </c>
      <c r="H324" s="37">
        <v>0</v>
      </c>
      <c r="I324" s="37">
        <v>0</v>
      </c>
      <c r="J324" s="37">
        <v>0</v>
      </c>
      <c r="K324" s="37">
        <v>0</v>
      </c>
      <c r="L324" s="37">
        <v>0</v>
      </c>
      <c r="M324" s="37">
        <v>0</v>
      </c>
      <c r="N324" s="37">
        <v>0</v>
      </c>
    </row>
    <row r="325" spans="1:14">
      <c r="A325" s="22" t="s">
        <v>112</v>
      </c>
      <c r="B325" s="22" t="s">
        <v>263</v>
      </c>
      <c r="C325" s="22">
        <v>103008</v>
      </c>
      <c r="D325" s="22">
        <v>640011</v>
      </c>
      <c r="E325" s="22" t="str">
        <f t="shared" si="5"/>
        <v>103008640011</v>
      </c>
      <c r="F325" s="37">
        <v>0</v>
      </c>
      <c r="G325" s="37">
        <v>0</v>
      </c>
      <c r="H325" s="37">
        <v>0</v>
      </c>
      <c r="I325" s="37">
        <v>0</v>
      </c>
      <c r="J325" s="37">
        <v>0</v>
      </c>
      <c r="K325" s="37">
        <v>36840.17</v>
      </c>
      <c r="L325" s="37">
        <v>0</v>
      </c>
      <c r="M325" s="37">
        <v>20416.2</v>
      </c>
      <c r="N325" s="37">
        <v>0</v>
      </c>
    </row>
    <row r="326" spans="1:14">
      <c r="A326" s="22" t="s">
        <v>113</v>
      </c>
      <c r="B326" s="22" t="s">
        <v>218</v>
      </c>
      <c r="C326" s="22">
        <v>103009</v>
      </c>
      <c r="D326" s="22">
        <v>410001</v>
      </c>
      <c r="E326" s="22" t="str">
        <f t="shared" si="5"/>
        <v>103009410001</v>
      </c>
      <c r="F326" s="37">
        <v>0</v>
      </c>
      <c r="G326" s="37">
        <v>0</v>
      </c>
      <c r="H326" s="37">
        <v>0</v>
      </c>
      <c r="I326" s="37">
        <v>0</v>
      </c>
      <c r="J326" s="37">
        <v>0</v>
      </c>
      <c r="K326" s="37">
        <v>0</v>
      </c>
      <c r="L326" s="37">
        <v>1004.3</v>
      </c>
      <c r="M326" s="37">
        <v>0</v>
      </c>
      <c r="N326" s="37">
        <v>0</v>
      </c>
    </row>
    <row r="327" spans="1:14">
      <c r="A327" s="22" t="s">
        <v>113</v>
      </c>
      <c r="B327" s="22" t="s">
        <v>220</v>
      </c>
      <c r="C327" s="22">
        <v>103009</v>
      </c>
      <c r="D327" s="22">
        <v>410004</v>
      </c>
      <c r="E327" s="22" t="str">
        <f t="shared" si="5"/>
        <v>103009410004</v>
      </c>
      <c r="F327" s="37">
        <v>0</v>
      </c>
      <c r="G327" s="37">
        <v>0</v>
      </c>
      <c r="H327" s="37">
        <v>0</v>
      </c>
      <c r="I327" s="37">
        <v>0</v>
      </c>
      <c r="J327" s="37">
        <v>0</v>
      </c>
      <c r="K327" s="37">
        <v>0</v>
      </c>
      <c r="L327" s="37">
        <v>7012.38</v>
      </c>
      <c r="M327" s="37">
        <v>103817.12</v>
      </c>
      <c r="N327" s="37">
        <v>0</v>
      </c>
    </row>
    <row r="328" spans="1:14">
      <c r="A328" s="22" t="s">
        <v>113</v>
      </c>
      <c r="B328" s="22" t="s">
        <v>221</v>
      </c>
      <c r="C328" s="22">
        <v>103009</v>
      </c>
      <c r="D328" s="22">
        <v>410005</v>
      </c>
      <c r="E328" s="22" t="str">
        <f t="shared" si="5"/>
        <v>103009410005</v>
      </c>
      <c r="F328" s="37">
        <v>0</v>
      </c>
      <c r="G328" s="37">
        <v>0</v>
      </c>
      <c r="H328" s="37">
        <v>0</v>
      </c>
      <c r="I328" s="37">
        <v>0</v>
      </c>
      <c r="J328" s="37">
        <v>0</v>
      </c>
      <c r="K328" s="37">
        <v>0</v>
      </c>
      <c r="L328" s="37">
        <v>4271.4399999999996</v>
      </c>
      <c r="M328" s="37">
        <v>0</v>
      </c>
      <c r="N328" s="37">
        <v>0</v>
      </c>
    </row>
    <row r="329" spans="1:14">
      <c r="A329" s="22" t="s">
        <v>113</v>
      </c>
      <c r="B329" s="22" t="s">
        <v>229</v>
      </c>
      <c r="C329" s="22">
        <v>103009</v>
      </c>
      <c r="D329" s="22">
        <v>500104</v>
      </c>
      <c r="E329" s="22" t="str">
        <f t="shared" si="5"/>
        <v>103009500104</v>
      </c>
      <c r="F329" s="37">
        <v>124844</v>
      </c>
      <c r="G329" s="37">
        <v>124844</v>
      </c>
      <c r="H329" s="37">
        <v>10083.91</v>
      </c>
      <c r="I329" s="37">
        <v>2565.66</v>
      </c>
      <c r="J329" s="37">
        <v>7518.25</v>
      </c>
      <c r="K329" s="37">
        <v>16500</v>
      </c>
      <c r="L329" s="37">
        <v>78412.36</v>
      </c>
      <c r="M329" s="37">
        <v>188653.79</v>
      </c>
      <c r="N329" s="37">
        <v>0</v>
      </c>
    </row>
    <row r="330" spans="1:14">
      <c r="A330" s="22" t="s">
        <v>113</v>
      </c>
      <c r="B330" s="22" t="s">
        <v>238</v>
      </c>
      <c r="C330" s="22">
        <v>103009</v>
      </c>
      <c r="D330" s="22">
        <v>500116</v>
      </c>
      <c r="E330" s="22" t="str">
        <f t="shared" si="5"/>
        <v>103009500116</v>
      </c>
      <c r="F330" s="37">
        <v>0</v>
      </c>
      <c r="G330" s="37">
        <v>0</v>
      </c>
      <c r="H330" s="37">
        <v>0</v>
      </c>
      <c r="I330" s="37">
        <v>0</v>
      </c>
      <c r="J330" s="37">
        <v>0</v>
      </c>
      <c r="K330" s="37">
        <v>0</v>
      </c>
      <c r="L330" s="37">
        <v>2427.2199999999998</v>
      </c>
      <c r="M330" s="37">
        <v>26197.9</v>
      </c>
      <c r="N330" s="37">
        <v>0</v>
      </c>
    </row>
    <row r="331" spans="1:14">
      <c r="A331" s="22" t="s">
        <v>113</v>
      </c>
      <c r="B331" s="22" t="s">
        <v>67</v>
      </c>
      <c r="C331" s="22">
        <v>103009</v>
      </c>
      <c r="D331" s="22">
        <v>500137</v>
      </c>
      <c r="E331" s="22" t="str">
        <f t="shared" si="5"/>
        <v>103009500137</v>
      </c>
      <c r="F331" s="37">
        <v>0</v>
      </c>
      <c r="G331" s="37">
        <v>0</v>
      </c>
      <c r="H331" s="37">
        <v>0</v>
      </c>
      <c r="I331" s="37">
        <v>0</v>
      </c>
      <c r="J331" s="37">
        <v>0</v>
      </c>
      <c r="K331" s="37">
        <v>0</v>
      </c>
      <c r="L331" s="37">
        <v>136</v>
      </c>
      <c r="M331" s="37">
        <v>0</v>
      </c>
      <c r="N331" s="37">
        <v>0</v>
      </c>
    </row>
    <row r="332" spans="1:14">
      <c r="A332" s="22" t="s">
        <v>113</v>
      </c>
      <c r="B332" s="22" t="s">
        <v>259</v>
      </c>
      <c r="C332" s="22">
        <v>103009</v>
      </c>
      <c r="D332" s="22">
        <v>610500</v>
      </c>
      <c r="E332" s="22" t="str">
        <f t="shared" si="5"/>
        <v>103009610500</v>
      </c>
      <c r="F332" s="37">
        <v>0</v>
      </c>
      <c r="G332" s="37">
        <v>0</v>
      </c>
      <c r="H332" s="37">
        <v>0</v>
      </c>
      <c r="I332" s="37">
        <v>0</v>
      </c>
      <c r="J332" s="37">
        <v>0</v>
      </c>
      <c r="K332" s="37">
        <v>0</v>
      </c>
      <c r="L332" s="37">
        <v>0</v>
      </c>
      <c r="M332" s="37">
        <v>47945</v>
      </c>
      <c r="N332" s="37">
        <v>0</v>
      </c>
    </row>
    <row r="333" spans="1:14">
      <c r="A333" s="22" t="s">
        <v>113</v>
      </c>
      <c r="B333" s="22" t="s">
        <v>83</v>
      </c>
      <c r="C333" s="22">
        <v>103009</v>
      </c>
      <c r="D333" s="22">
        <v>620000</v>
      </c>
      <c r="E333" s="22" t="str">
        <f t="shared" si="5"/>
        <v>103009620000</v>
      </c>
      <c r="F333" s="37">
        <v>0</v>
      </c>
      <c r="G333" s="37">
        <v>0</v>
      </c>
      <c r="H333" s="37">
        <v>0</v>
      </c>
      <c r="I333" s="37">
        <v>0</v>
      </c>
      <c r="J333" s="37">
        <v>0</v>
      </c>
      <c r="K333" s="37">
        <v>0</v>
      </c>
      <c r="L333" s="37">
        <v>0</v>
      </c>
      <c r="M333" s="37">
        <v>39843.93</v>
      </c>
      <c r="N333" s="37">
        <v>0</v>
      </c>
    </row>
    <row r="334" spans="1:14">
      <c r="A334" s="22" t="s">
        <v>113</v>
      </c>
      <c r="B334" s="22" t="s">
        <v>260</v>
      </c>
      <c r="C334" s="22">
        <v>103009</v>
      </c>
      <c r="D334" s="22">
        <v>640001</v>
      </c>
      <c r="E334" s="22" t="str">
        <f t="shared" si="5"/>
        <v>103009640001</v>
      </c>
      <c r="F334" s="37">
        <v>0</v>
      </c>
      <c r="G334" s="37">
        <v>0</v>
      </c>
      <c r="H334" s="37">
        <v>0</v>
      </c>
      <c r="I334" s="37">
        <v>0</v>
      </c>
      <c r="J334" s="37">
        <v>0</v>
      </c>
      <c r="K334" s="37">
        <v>42914.07</v>
      </c>
      <c r="L334" s="37">
        <v>16225.92</v>
      </c>
      <c r="M334" s="37">
        <v>96039.47</v>
      </c>
      <c r="N334" s="37">
        <v>0</v>
      </c>
    </row>
    <row r="335" spans="1:14">
      <c r="A335" s="22" t="s">
        <v>113</v>
      </c>
      <c r="B335" s="22" t="s">
        <v>263</v>
      </c>
      <c r="C335" s="22">
        <v>103009</v>
      </c>
      <c r="D335" s="22">
        <v>640011</v>
      </c>
      <c r="E335" s="22" t="str">
        <f t="shared" si="5"/>
        <v>103009640011</v>
      </c>
      <c r="F335" s="37">
        <v>0</v>
      </c>
      <c r="G335" s="37">
        <v>0</v>
      </c>
      <c r="H335" s="37">
        <v>0</v>
      </c>
      <c r="I335" s="37">
        <v>0</v>
      </c>
      <c r="J335" s="37">
        <v>0</v>
      </c>
      <c r="K335" s="37">
        <v>1021730.68</v>
      </c>
      <c r="L335" s="37">
        <v>11222.18</v>
      </c>
      <c r="M335" s="37">
        <v>164257.9</v>
      </c>
      <c r="N335" s="37">
        <v>0</v>
      </c>
    </row>
    <row r="336" spans="1:14">
      <c r="A336" s="22" t="s">
        <v>113</v>
      </c>
      <c r="B336" s="22" t="s">
        <v>826</v>
      </c>
      <c r="C336" s="22">
        <v>103009</v>
      </c>
      <c r="D336" s="22">
        <v>730000</v>
      </c>
      <c r="E336" s="22" t="str">
        <f t="shared" si="5"/>
        <v>103009730000</v>
      </c>
      <c r="F336" s="37">
        <v>0</v>
      </c>
      <c r="G336" s="37">
        <v>0</v>
      </c>
      <c r="H336" s="37">
        <v>0</v>
      </c>
      <c r="I336" s="37">
        <v>0</v>
      </c>
      <c r="J336" s="37">
        <v>0</v>
      </c>
      <c r="K336" s="37">
        <v>0</v>
      </c>
      <c r="L336" s="37">
        <v>314003</v>
      </c>
      <c r="M336" s="37">
        <v>45175.519999999997</v>
      </c>
      <c r="N336" s="37">
        <v>0</v>
      </c>
    </row>
    <row r="337" spans="1:14">
      <c r="A337" s="22" t="s">
        <v>114</v>
      </c>
      <c r="B337" s="22" t="s">
        <v>823</v>
      </c>
      <c r="C337" s="22">
        <v>103010</v>
      </c>
      <c r="D337" s="22">
        <v>140015</v>
      </c>
      <c r="E337" s="22" t="str">
        <f t="shared" si="5"/>
        <v>103010140015</v>
      </c>
      <c r="F337" s="37">
        <v>0</v>
      </c>
      <c r="G337" s="37">
        <v>0</v>
      </c>
      <c r="H337" s="37">
        <v>0</v>
      </c>
      <c r="I337" s="37">
        <v>0</v>
      </c>
      <c r="J337" s="37">
        <v>0</v>
      </c>
      <c r="K337" s="37">
        <v>0</v>
      </c>
      <c r="L337" s="37">
        <v>0</v>
      </c>
      <c r="M337" s="37">
        <v>25548.26</v>
      </c>
      <c r="N337" s="37">
        <v>5293.68</v>
      </c>
    </row>
    <row r="338" spans="1:14">
      <c r="A338" s="22" t="s">
        <v>114</v>
      </c>
      <c r="B338" s="22" t="s">
        <v>190</v>
      </c>
      <c r="C338" s="22">
        <v>103010</v>
      </c>
      <c r="D338" s="22">
        <v>230010</v>
      </c>
      <c r="E338" s="22" t="str">
        <f t="shared" si="5"/>
        <v>103010230010</v>
      </c>
      <c r="F338" s="37">
        <v>0</v>
      </c>
      <c r="G338" s="37">
        <v>0</v>
      </c>
      <c r="H338" s="37">
        <v>0</v>
      </c>
      <c r="I338" s="37">
        <v>0</v>
      </c>
      <c r="J338" s="37">
        <v>0</v>
      </c>
      <c r="K338" s="37">
        <v>0</v>
      </c>
      <c r="L338" s="37">
        <v>0</v>
      </c>
      <c r="M338" s="37">
        <v>48059</v>
      </c>
      <c r="N338" s="37">
        <v>124968.97</v>
      </c>
    </row>
    <row r="339" spans="1:14">
      <c r="A339" s="22" t="s">
        <v>114</v>
      </c>
      <c r="B339" s="22" t="s">
        <v>220</v>
      </c>
      <c r="C339" s="22">
        <v>103010</v>
      </c>
      <c r="D339" s="22">
        <v>410004</v>
      </c>
      <c r="E339" s="22" t="str">
        <f t="shared" si="5"/>
        <v>103010410004</v>
      </c>
      <c r="F339" s="37">
        <v>0</v>
      </c>
      <c r="G339" s="37">
        <v>0</v>
      </c>
      <c r="H339" s="37">
        <v>0</v>
      </c>
      <c r="I339" s="37">
        <v>0</v>
      </c>
      <c r="J339" s="37">
        <v>0</v>
      </c>
      <c r="K339" s="37">
        <v>0</v>
      </c>
      <c r="L339" s="37">
        <v>0</v>
      </c>
      <c r="M339" s="37">
        <v>8925.83</v>
      </c>
      <c r="N339" s="37">
        <v>9759.36</v>
      </c>
    </row>
    <row r="340" spans="1:14">
      <c r="A340" s="22" t="s">
        <v>114</v>
      </c>
      <c r="B340" s="22" t="s">
        <v>221</v>
      </c>
      <c r="C340" s="22">
        <v>103010</v>
      </c>
      <c r="D340" s="22">
        <v>410005</v>
      </c>
      <c r="E340" s="22" t="str">
        <f t="shared" si="5"/>
        <v>103010410005</v>
      </c>
      <c r="F340" s="37">
        <v>0</v>
      </c>
      <c r="G340" s="37">
        <v>0</v>
      </c>
      <c r="H340" s="37">
        <v>0</v>
      </c>
      <c r="I340" s="37">
        <v>0</v>
      </c>
      <c r="J340" s="37">
        <v>0</v>
      </c>
      <c r="K340" s="37">
        <v>0</v>
      </c>
      <c r="L340" s="37">
        <v>0</v>
      </c>
      <c r="M340" s="37">
        <v>8243.26</v>
      </c>
      <c r="N340" s="37">
        <v>0</v>
      </c>
    </row>
    <row r="341" spans="1:14">
      <c r="A341" s="22" t="s">
        <v>114</v>
      </c>
      <c r="B341" s="22" t="s">
        <v>229</v>
      </c>
      <c r="C341" s="22">
        <v>103010</v>
      </c>
      <c r="D341" s="22">
        <v>500104</v>
      </c>
      <c r="E341" s="22" t="str">
        <f t="shared" si="5"/>
        <v>103010500104</v>
      </c>
      <c r="F341" s="37">
        <v>190100</v>
      </c>
      <c r="G341" s="37">
        <v>190100</v>
      </c>
      <c r="H341" s="37">
        <v>0</v>
      </c>
      <c r="I341" s="37">
        <v>0</v>
      </c>
      <c r="J341" s="37">
        <v>0</v>
      </c>
      <c r="K341" s="37">
        <v>0</v>
      </c>
      <c r="L341" s="37">
        <v>0</v>
      </c>
      <c r="M341" s="37">
        <v>56021.61</v>
      </c>
      <c r="N341" s="37">
        <v>52710</v>
      </c>
    </row>
    <row r="342" spans="1:14">
      <c r="A342" s="22" t="s">
        <v>114</v>
      </c>
      <c r="B342" s="22" t="s">
        <v>80</v>
      </c>
      <c r="C342" s="22">
        <v>103010</v>
      </c>
      <c r="D342" s="22">
        <v>500110</v>
      </c>
      <c r="E342" s="22" t="str">
        <f t="shared" si="5"/>
        <v>103010500110</v>
      </c>
      <c r="F342" s="37">
        <v>47440</v>
      </c>
      <c r="G342" s="37">
        <v>47440</v>
      </c>
      <c r="H342" s="37">
        <v>47440</v>
      </c>
      <c r="I342" s="37">
        <v>47440</v>
      </c>
      <c r="J342" s="37">
        <v>0</v>
      </c>
      <c r="K342" s="37">
        <v>49054</v>
      </c>
      <c r="L342" s="37">
        <v>54712</v>
      </c>
      <c r="M342" s="37">
        <v>57102</v>
      </c>
      <c r="N342" s="37">
        <v>0</v>
      </c>
    </row>
    <row r="343" spans="1:14">
      <c r="A343" s="22" t="s">
        <v>114</v>
      </c>
      <c r="B343" s="22" t="s">
        <v>78</v>
      </c>
      <c r="C343" s="22">
        <v>103010</v>
      </c>
      <c r="D343" s="22">
        <v>500113</v>
      </c>
      <c r="E343" s="22" t="str">
        <f t="shared" si="5"/>
        <v>103010500113</v>
      </c>
      <c r="F343" s="37">
        <v>75000</v>
      </c>
      <c r="G343" s="37">
        <v>75000</v>
      </c>
      <c r="H343" s="37">
        <v>-256</v>
      </c>
      <c r="I343" s="37">
        <v>-256</v>
      </c>
      <c r="J343" s="37">
        <v>0</v>
      </c>
      <c r="K343" s="37">
        <v>119022.58</v>
      </c>
      <c r="L343" s="37">
        <v>67019.899999999994</v>
      </c>
      <c r="M343" s="37">
        <v>77607.240000000005</v>
      </c>
      <c r="N343" s="37">
        <v>36748.629999999997</v>
      </c>
    </row>
    <row r="344" spans="1:14">
      <c r="A344" s="22" t="s">
        <v>114</v>
      </c>
      <c r="B344" s="22" t="s">
        <v>237</v>
      </c>
      <c r="C344" s="22">
        <v>103010</v>
      </c>
      <c r="D344" s="22">
        <v>500115</v>
      </c>
      <c r="E344" s="22" t="str">
        <f t="shared" si="5"/>
        <v>103010500115</v>
      </c>
      <c r="F344" s="37">
        <v>0</v>
      </c>
      <c r="G344" s="37">
        <v>0</v>
      </c>
      <c r="H344" s="37">
        <v>0</v>
      </c>
      <c r="I344" s="37">
        <v>0</v>
      </c>
      <c r="J344" s="37">
        <v>0</v>
      </c>
      <c r="K344" s="37">
        <v>0</v>
      </c>
      <c r="L344" s="37">
        <v>0</v>
      </c>
      <c r="M344" s="37">
        <v>4702</v>
      </c>
      <c r="N344" s="37">
        <v>0</v>
      </c>
    </row>
    <row r="345" spans="1:14">
      <c r="A345" s="22" t="s">
        <v>114</v>
      </c>
      <c r="B345" s="22" t="s">
        <v>239</v>
      </c>
      <c r="C345" s="22">
        <v>103010</v>
      </c>
      <c r="D345" s="22">
        <v>500117</v>
      </c>
      <c r="E345" s="22" t="str">
        <f t="shared" si="5"/>
        <v>103010500117</v>
      </c>
      <c r="F345" s="37">
        <v>0</v>
      </c>
      <c r="G345" s="37">
        <v>0</v>
      </c>
      <c r="H345" s="37">
        <v>9440</v>
      </c>
      <c r="I345" s="37">
        <v>0</v>
      </c>
      <c r="J345" s="37">
        <v>9440</v>
      </c>
      <c r="K345" s="37">
        <v>44577.22</v>
      </c>
      <c r="L345" s="37">
        <v>37829</v>
      </c>
      <c r="M345" s="37">
        <v>37829</v>
      </c>
      <c r="N345" s="37">
        <v>149231.47</v>
      </c>
    </row>
    <row r="346" spans="1:14">
      <c r="A346" s="22" t="s">
        <v>114</v>
      </c>
      <c r="B346" s="22" t="s">
        <v>240</v>
      </c>
      <c r="C346" s="22">
        <v>103010</v>
      </c>
      <c r="D346" s="22">
        <v>500118</v>
      </c>
      <c r="E346" s="22" t="str">
        <f t="shared" si="5"/>
        <v>103010500118</v>
      </c>
      <c r="F346" s="37">
        <v>102880</v>
      </c>
      <c r="G346" s="37">
        <v>102880</v>
      </c>
      <c r="H346" s="37">
        <v>0</v>
      </c>
      <c r="I346" s="37">
        <v>0</v>
      </c>
      <c r="J346" s="37">
        <v>0</v>
      </c>
      <c r="K346" s="37">
        <v>0</v>
      </c>
      <c r="L346" s="37">
        <v>14968.56</v>
      </c>
      <c r="M346" s="37">
        <v>4500</v>
      </c>
      <c r="N346" s="37">
        <v>25000</v>
      </c>
    </row>
    <row r="347" spans="1:14">
      <c r="A347" s="22" t="s">
        <v>114</v>
      </c>
      <c r="B347" s="22" t="s">
        <v>63</v>
      </c>
      <c r="C347" s="22">
        <v>103010</v>
      </c>
      <c r="D347" s="22">
        <v>500126</v>
      </c>
      <c r="E347" s="22" t="str">
        <f t="shared" si="5"/>
        <v>103010500126</v>
      </c>
      <c r="F347" s="37">
        <v>0</v>
      </c>
      <c r="G347" s="37">
        <v>0</v>
      </c>
      <c r="H347" s="37">
        <v>0</v>
      </c>
      <c r="I347" s="37">
        <v>0</v>
      </c>
      <c r="J347" s="37">
        <v>0</v>
      </c>
      <c r="K347" s="37">
        <v>0</v>
      </c>
      <c r="L347" s="37">
        <v>0</v>
      </c>
      <c r="M347" s="37">
        <v>0</v>
      </c>
      <c r="N347" s="37">
        <v>9103.4699999999993</v>
      </c>
    </row>
    <row r="348" spans="1:14">
      <c r="A348" s="22" t="s">
        <v>114</v>
      </c>
      <c r="B348" s="22" t="s">
        <v>260</v>
      </c>
      <c r="C348" s="22">
        <v>103010</v>
      </c>
      <c r="D348" s="22">
        <v>640001</v>
      </c>
      <c r="E348" s="22" t="str">
        <f t="shared" si="5"/>
        <v>103010640001</v>
      </c>
      <c r="F348" s="37">
        <v>0</v>
      </c>
      <c r="G348" s="37">
        <v>0</v>
      </c>
      <c r="H348" s="37">
        <v>11475.38</v>
      </c>
      <c r="I348" s="37">
        <v>390.84</v>
      </c>
      <c r="J348" s="37">
        <v>11084.54</v>
      </c>
      <c r="K348" s="37">
        <v>0</v>
      </c>
      <c r="L348" s="37">
        <v>95048.9</v>
      </c>
      <c r="M348" s="37">
        <v>72750.990000000005</v>
      </c>
      <c r="N348" s="37">
        <v>100378.11</v>
      </c>
    </row>
    <row r="349" spans="1:14">
      <c r="A349" s="22" t="s">
        <v>114</v>
      </c>
      <c r="B349" s="22" t="s">
        <v>261</v>
      </c>
      <c r="C349" s="22">
        <v>103010</v>
      </c>
      <c r="D349" s="22">
        <v>640004</v>
      </c>
      <c r="E349" s="22" t="str">
        <f t="shared" si="5"/>
        <v>103010640004</v>
      </c>
      <c r="F349" s="37">
        <v>0</v>
      </c>
      <c r="G349" s="37">
        <v>0</v>
      </c>
      <c r="H349" s="37">
        <v>0</v>
      </c>
      <c r="I349" s="37">
        <v>0</v>
      </c>
      <c r="J349" s="37">
        <v>0</v>
      </c>
      <c r="K349" s="37">
        <v>0</v>
      </c>
      <c r="L349" s="37">
        <v>54835.12</v>
      </c>
      <c r="M349" s="37">
        <v>53965.65</v>
      </c>
      <c r="N349" s="37">
        <v>2153.88</v>
      </c>
    </row>
    <row r="350" spans="1:14">
      <c r="A350" s="22" t="s">
        <v>114</v>
      </c>
      <c r="B350" s="22" t="s">
        <v>263</v>
      </c>
      <c r="C350" s="22">
        <v>103010</v>
      </c>
      <c r="D350" s="22">
        <v>640011</v>
      </c>
      <c r="E350" s="22" t="str">
        <f t="shared" si="5"/>
        <v>103010640011</v>
      </c>
      <c r="F350" s="37">
        <v>80000</v>
      </c>
      <c r="G350" s="37">
        <v>80000</v>
      </c>
      <c r="H350" s="37">
        <v>13023.72</v>
      </c>
      <c r="I350" s="37">
        <v>3018.37</v>
      </c>
      <c r="J350" s="37">
        <v>10005.35</v>
      </c>
      <c r="K350" s="37">
        <v>77572.160000000003</v>
      </c>
      <c r="L350" s="37">
        <v>46913.73</v>
      </c>
      <c r="M350" s="37">
        <v>13604.63</v>
      </c>
      <c r="N350" s="37">
        <v>0</v>
      </c>
    </row>
    <row r="351" spans="1:14">
      <c r="A351" s="22" t="s">
        <v>114</v>
      </c>
      <c r="B351" s="22" t="s">
        <v>265</v>
      </c>
      <c r="C351" s="22">
        <v>103010</v>
      </c>
      <c r="D351" s="22">
        <v>640015</v>
      </c>
      <c r="E351" s="22" t="str">
        <f t="shared" si="5"/>
        <v>103010640015</v>
      </c>
      <c r="F351" s="37">
        <v>0</v>
      </c>
      <c r="G351" s="37">
        <v>0</v>
      </c>
      <c r="H351" s="37">
        <v>0</v>
      </c>
      <c r="I351" s="37">
        <v>0</v>
      </c>
      <c r="J351" s="37">
        <v>0</v>
      </c>
      <c r="K351" s="37">
        <v>0</v>
      </c>
      <c r="L351" s="37">
        <v>0</v>
      </c>
      <c r="M351" s="37">
        <v>36965.81</v>
      </c>
      <c r="N351" s="37">
        <v>0</v>
      </c>
    </row>
    <row r="352" spans="1:14">
      <c r="A352" s="22" t="s">
        <v>114</v>
      </c>
      <c r="B352" s="22" t="s">
        <v>826</v>
      </c>
      <c r="C352" s="22">
        <v>103010</v>
      </c>
      <c r="D352" s="22">
        <v>730000</v>
      </c>
      <c r="E352" s="22" t="str">
        <f t="shared" si="5"/>
        <v>103010730000</v>
      </c>
      <c r="F352" s="37">
        <v>0</v>
      </c>
      <c r="G352" s="37">
        <v>0</v>
      </c>
      <c r="H352" s="37">
        <v>0</v>
      </c>
      <c r="I352" s="37">
        <v>0</v>
      </c>
      <c r="J352" s="37">
        <v>0</v>
      </c>
      <c r="K352" s="37">
        <v>375615.92</v>
      </c>
      <c r="L352" s="37">
        <v>0</v>
      </c>
      <c r="M352" s="37">
        <v>150</v>
      </c>
      <c r="N352" s="37">
        <v>574</v>
      </c>
    </row>
    <row r="353" spans="1:14">
      <c r="A353" s="22" t="s">
        <v>114</v>
      </c>
      <c r="B353" s="22" t="s">
        <v>828</v>
      </c>
      <c r="C353" s="22">
        <v>103010</v>
      </c>
      <c r="D353" s="22">
        <v>760003</v>
      </c>
      <c r="E353" s="22" t="str">
        <f t="shared" si="5"/>
        <v>103010760003</v>
      </c>
      <c r="F353" s="37">
        <v>250000</v>
      </c>
      <c r="G353" s="37">
        <v>250000</v>
      </c>
      <c r="H353" s="37">
        <v>21000</v>
      </c>
      <c r="I353" s="37">
        <v>21000</v>
      </c>
      <c r="J353" s="37">
        <v>0</v>
      </c>
      <c r="K353" s="37">
        <v>250000</v>
      </c>
      <c r="L353" s="37">
        <v>250000</v>
      </c>
      <c r="M353" s="37">
        <v>43500</v>
      </c>
      <c r="N353" s="37">
        <v>155000</v>
      </c>
    </row>
    <row r="354" spans="1:14">
      <c r="A354" s="22" t="s">
        <v>115</v>
      </c>
      <c r="B354" s="22" t="s">
        <v>229</v>
      </c>
      <c r="C354" s="22">
        <v>103011</v>
      </c>
      <c r="D354" s="22">
        <v>500104</v>
      </c>
      <c r="E354" s="22" t="str">
        <f t="shared" si="5"/>
        <v>103011500104</v>
      </c>
      <c r="F354" s="37">
        <v>0</v>
      </c>
      <c r="G354" s="37">
        <v>0</v>
      </c>
      <c r="H354" s="37">
        <v>0</v>
      </c>
      <c r="I354" s="37">
        <v>0</v>
      </c>
      <c r="J354" s="37">
        <v>0</v>
      </c>
      <c r="K354" s="37">
        <v>0</v>
      </c>
      <c r="L354" s="37">
        <v>100047.78</v>
      </c>
      <c r="M354" s="37">
        <v>97348</v>
      </c>
      <c r="N354" s="37">
        <v>0</v>
      </c>
    </row>
    <row r="355" spans="1:14">
      <c r="A355" s="22" t="s">
        <v>115</v>
      </c>
      <c r="B355" s="22" t="s">
        <v>236</v>
      </c>
      <c r="C355" s="22">
        <v>103011</v>
      </c>
      <c r="D355" s="22">
        <v>500114</v>
      </c>
      <c r="E355" s="22" t="str">
        <f t="shared" si="5"/>
        <v>103011500114</v>
      </c>
      <c r="F355" s="37">
        <v>0</v>
      </c>
      <c r="G355" s="37">
        <v>0</v>
      </c>
      <c r="H355" s="37">
        <v>0</v>
      </c>
      <c r="I355" s="37">
        <v>0</v>
      </c>
      <c r="J355" s="37">
        <v>0</v>
      </c>
      <c r="K355" s="37">
        <v>0</v>
      </c>
      <c r="L355" s="37">
        <v>9611.11</v>
      </c>
      <c r="M355" s="37">
        <v>0</v>
      </c>
      <c r="N355" s="37">
        <v>0</v>
      </c>
    </row>
    <row r="356" spans="1:14">
      <c r="A356" s="22" t="s">
        <v>115</v>
      </c>
      <c r="B356" s="22" t="s">
        <v>63</v>
      </c>
      <c r="C356" s="22">
        <v>103011</v>
      </c>
      <c r="D356" s="22">
        <v>500126</v>
      </c>
      <c r="E356" s="22" t="str">
        <f t="shared" si="5"/>
        <v>103011500126</v>
      </c>
      <c r="F356" s="37">
        <v>0</v>
      </c>
      <c r="G356" s="37">
        <v>0</v>
      </c>
      <c r="H356" s="37">
        <v>0</v>
      </c>
      <c r="I356" s="37">
        <v>0</v>
      </c>
      <c r="J356" s="37">
        <v>0</v>
      </c>
      <c r="K356" s="37">
        <v>85000</v>
      </c>
      <c r="L356" s="37">
        <v>0</v>
      </c>
      <c r="M356" s="37">
        <v>0</v>
      </c>
      <c r="N356" s="37">
        <v>0</v>
      </c>
    </row>
    <row r="357" spans="1:14">
      <c r="A357" s="22" t="s">
        <v>116</v>
      </c>
      <c r="B357" s="22" t="s">
        <v>220</v>
      </c>
      <c r="C357" s="22">
        <v>103999</v>
      </c>
      <c r="D357" s="22">
        <v>410004</v>
      </c>
      <c r="E357" s="22" t="str">
        <f t="shared" si="5"/>
        <v>103999410004</v>
      </c>
      <c r="F357" s="37">
        <v>58556</v>
      </c>
      <c r="G357" s="37">
        <v>58556</v>
      </c>
      <c r="H357" s="37">
        <v>0</v>
      </c>
      <c r="I357" s="37">
        <v>0</v>
      </c>
      <c r="J357" s="37">
        <v>0</v>
      </c>
      <c r="K357" s="37">
        <v>0</v>
      </c>
      <c r="L357" s="37">
        <v>0</v>
      </c>
      <c r="M357" s="37">
        <v>0</v>
      </c>
      <c r="N357" s="37">
        <v>0</v>
      </c>
    </row>
    <row r="358" spans="1:14">
      <c r="A358" s="22" t="s">
        <v>117</v>
      </c>
      <c r="B358" s="22" t="s">
        <v>823</v>
      </c>
      <c r="C358" s="22">
        <v>104100</v>
      </c>
      <c r="D358" s="22">
        <v>140015</v>
      </c>
      <c r="E358" s="22" t="str">
        <f t="shared" si="5"/>
        <v>104100140015</v>
      </c>
      <c r="F358" s="37">
        <v>0</v>
      </c>
      <c r="G358" s="37">
        <v>0</v>
      </c>
      <c r="H358" s="37">
        <v>0</v>
      </c>
      <c r="I358" s="37">
        <v>0</v>
      </c>
      <c r="J358" s="37">
        <v>0</v>
      </c>
      <c r="K358" s="37">
        <v>0</v>
      </c>
      <c r="L358" s="37">
        <v>0</v>
      </c>
      <c r="M358" s="37">
        <v>4566.75</v>
      </c>
      <c r="N358" s="37">
        <v>0</v>
      </c>
    </row>
    <row r="359" spans="1:14">
      <c r="A359" s="22" t="s">
        <v>117</v>
      </c>
      <c r="B359" s="22" t="s">
        <v>190</v>
      </c>
      <c r="C359" s="22">
        <v>104100</v>
      </c>
      <c r="D359" s="22">
        <v>230010</v>
      </c>
      <c r="E359" s="22" t="str">
        <f t="shared" si="5"/>
        <v>104100230010</v>
      </c>
      <c r="F359" s="37">
        <v>0</v>
      </c>
      <c r="G359" s="37">
        <v>0</v>
      </c>
      <c r="H359" s="37">
        <v>0</v>
      </c>
      <c r="I359" s="37">
        <v>0</v>
      </c>
      <c r="J359" s="37">
        <v>0</v>
      </c>
      <c r="K359" s="37">
        <v>0</v>
      </c>
      <c r="L359" s="37">
        <v>200</v>
      </c>
      <c r="M359" s="37">
        <v>600</v>
      </c>
      <c r="N359" s="37">
        <v>0</v>
      </c>
    </row>
    <row r="360" spans="1:14">
      <c r="A360" s="22" t="s">
        <v>117</v>
      </c>
      <c r="B360" s="22" t="s">
        <v>191</v>
      </c>
      <c r="C360" s="22">
        <v>104100</v>
      </c>
      <c r="D360" s="22">
        <v>230016</v>
      </c>
      <c r="E360" s="22" t="str">
        <f t="shared" si="5"/>
        <v>104100230016</v>
      </c>
      <c r="F360" s="37">
        <v>0</v>
      </c>
      <c r="G360" s="37">
        <v>0</v>
      </c>
      <c r="H360" s="37">
        <v>0</v>
      </c>
      <c r="I360" s="37">
        <v>0</v>
      </c>
      <c r="J360" s="37">
        <v>0</v>
      </c>
      <c r="K360" s="37">
        <v>221</v>
      </c>
      <c r="L360" s="37">
        <v>0</v>
      </c>
      <c r="M360" s="37">
        <v>1250</v>
      </c>
      <c r="N360" s="37">
        <v>0</v>
      </c>
    </row>
    <row r="361" spans="1:14">
      <c r="A361" s="22" t="s">
        <v>117</v>
      </c>
      <c r="B361" s="22" t="s">
        <v>192</v>
      </c>
      <c r="C361" s="22">
        <v>104100</v>
      </c>
      <c r="D361" s="22">
        <v>230020</v>
      </c>
      <c r="E361" s="22" t="str">
        <f t="shared" si="5"/>
        <v>104100230020</v>
      </c>
      <c r="F361" s="37">
        <v>0</v>
      </c>
      <c r="G361" s="37">
        <v>0</v>
      </c>
      <c r="H361" s="37">
        <v>0</v>
      </c>
      <c r="I361" s="37">
        <v>0</v>
      </c>
      <c r="J361" s="37">
        <v>0</v>
      </c>
      <c r="K361" s="37">
        <v>0</v>
      </c>
      <c r="L361" s="37">
        <v>17750.439999999999</v>
      </c>
      <c r="M361" s="37">
        <v>0</v>
      </c>
      <c r="N361" s="37">
        <v>648.27</v>
      </c>
    </row>
    <row r="362" spans="1:14">
      <c r="A362" s="22" t="s">
        <v>117</v>
      </c>
      <c r="B362" s="22" t="s">
        <v>194</v>
      </c>
      <c r="C362" s="22">
        <v>104100</v>
      </c>
      <c r="D362" s="22">
        <v>230050</v>
      </c>
      <c r="E362" s="22" t="str">
        <f t="shared" si="5"/>
        <v>104100230050</v>
      </c>
      <c r="F362" s="37">
        <v>0</v>
      </c>
      <c r="G362" s="37">
        <v>0</v>
      </c>
      <c r="H362" s="37">
        <v>0</v>
      </c>
      <c r="I362" s="37">
        <v>0</v>
      </c>
      <c r="J362" s="37">
        <v>0</v>
      </c>
      <c r="K362" s="37">
        <v>0</v>
      </c>
      <c r="L362" s="37">
        <v>8024.75</v>
      </c>
      <c r="M362" s="37">
        <v>400</v>
      </c>
      <c r="N362" s="37">
        <v>4500</v>
      </c>
    </row>
    <row r="363" spans="1:14">
      <c r="A363" s="22" t="s">
        <v>117</v>
      </c>
      <c r="B363" s="22" t="s">
        <v>218</v>
      </c>
      <c r="C363" s="22">
        <v>104100</v>
      </c>
      <c r="D363" s="22">
        <v>410001</v>
      </c>
      <c r="E363" s="22" t="str">
        <f t="shared" si="5"/>
        <v>104100410001</v>
      </c>
      <c r="F363" s="37">
        <v>0</v>
      </c>
      <c r="G363" s="37">
        <v>0</v>
      </c>
      <c r="H363" s="37">
        <v>0</v>
      </c>
      <c r="I363" s="37">
        <v>0</v>
      </c>
      <c r="J363" s="37">
        <v>0</v>
      </c>
      <c r="K363" s="37">
        <v>0</v>
      </c>
      <c r="L363" s="37">
        <v>0</v>
      </c>
      <c r="M363" s="37">
        <v>7350</v>
      </c>
      <c r="N363" s="37">
        <v>0</v>
      </c>
    </row>
    <row r="364" spans="1:14">
      <c r="A364" s="22" t="s">
        <v>117</v>
      </c>
      <c r="B364" s="22" t="s">
        <v>220</v>
      </c>
      <c r="C364" s="22">
        <v>104100</v>
      </c>
      <c r="D364" s="22">
        <v>410004</v>
      </c>
      <c r="E364" s="22" t="str">
        <f t="shared" si="5"/>
        <v>104100410004</v>
      </c>
      <c r="F364" s="37">
        <v>0</v>
      </c>
      <c r="G364" s="37">
        <v>0</v>
      </c>
      <c r="H364" s="37">
        <v>0</v>
      </c>
      <c r="I364" s="37">
        <v>0</v>
      </c>
      <c r="J364" s="37">
        <v>0</v>
      </c>
      <c r="K364" s="37">
        <v>58.83</v>
      </c>
      <c r="L364" s="37">
        <v>8911.68</v>
      </c>
      <c r="M364" s="37">
        <v>2395.9899999999998</v>
      </c>
      <c r="N364" s="37">
        <v>4356.08</v>
      </c>
    </row>
    <row r="365" spans="1:14">
      <c r="A365" s="22" t="s">
        <v>117</v>
      </c>
      <c r="B365" s="22" t="s">
        <v>221</v>
      </c>
      <c r="C365" s="22">
        <v>104100</v>
      </c>
      <c r="D365" s="22">
        <v>410005</v>
      </c>
      <c r="E365" s="22" t="str">
        <f t="shared" si="5"/>
        <v>104100410005</v>
      </c>
      <c r="F365" s="37">
        <v>0</v>
      </c>
      <c r="G365" s="37">
        <v>0</v>
      </c>
      <c r="H365" s="37">
        <v>0</v>
      </c>
      <c r="I365" s="37">
        <v>0</v>
      </c>
      <c r="J365" s="37">
        <v>0</v>
      </c>
      <c r="K365" s="37">
        <v>0</v>
      </c>
      <c r="L365" s="37">
        <v>0</v>
      </c>
      <c r="M365" s="37">
        <v>1260.76</v>
      </c>
      <c r="N365" s="37">
        <v>0</v>
      </c>
    </row>
    <row r="366" spans="1:14">
      <c r="A366" s="22" t="s">
        <v>117</v>
      </c>
      <c r="B366" s="22" t="s">
        <v>229</v>
      </c>
      <c r="C366" s="22">
        <v>104100</v>
      </c>
      <c r="D366" s="22">
        <v>500104</v>
      </c>
      <c r="E366" s="22" t="str">
        <f t="shared" si="5"/>
        <v>104100500104</v>
      </c>
      <c r="F366" s="37">
        <v>0</v>
      </c>
      <c r="G366" s="37">
        <v>0</v>
      </c>
      <c r="H366" s="37">
        <v>0</v>
      </c>
      <c r="I366" s="37">
        <v>0</v>
      </c>
      <c r="J366" s="37">
        <v>0</v>
      </c>
      <c r="K366" s="37">
        <v>39022.910000000003</v>
      </c>
      <c r="L366" s="37">
        <v>2278428.25</v>
      </c>
      <c r="M366" s="37">
        <v>1063809.72</v>
      </c>
      <c r="N366" s="37">
        <v>445955.78</v>
      </c>
    </row>
    <row r="367" spans="1:14">
      <c r="A367" s="22" t="s">
        <v>117</v>
      </c>
      <c r="B367" s="22" t="s">
        <v>231</v>
      </c>
      <c r="C367" s="22">
        <v>104100</v>
      </c>
      <c r="D367" s="22">
        <v>500107</v>
      </c>
      <c r="E367" s="22" t="str">
        <f t="shared" si="5"/>
        <v>104100500107</v>
      </c>
      <c r="F367" s="37">
        <v>0</v>
      </c>
      <c r="G367" s="37">
        <v>0</v>
      </c>
      <c r="H367" s="37">
        <v>0</v>
      </c>
      <c r="I367" s="37">
        <v>0</v>
      </c>
      <c r="J367" s="37">
        <v>0</v>
      </c>
      <c r="K367" s="37">
        <v>0</v>
      </c>
      <c r="L367" s="37">
        <v>0</v>
      </c>
      <c r="M367" s="37">
        <v>2500</v>
      </c>
      <c r="N367" s="37">
        <v>794</v>
      </c>
    </row>
    <row r="368" spans="1:14">
      <c r="A368" s="22" t="s">
        <v>117</v>
      </c>
      <c r="B368" s="22" t="s">
        <v>78</v>
      </c>
      <c r="C368" s="22">
        <v>104100</v>
      </c>
      <c r="D368" s="22">
        <v>500113</v>
      </c>
      <c r="E368" s="22" t="str">
        <f t="shared" si="5"/>
        <v>104100500113</v>
      </c>
      <c r="F368" s="37">
        <v>0</v>
      </c>
      <c r="G368" s="37">
        <v>0</v>
      </c>
      <c r="H368" s="37">
        <v>0</v>
      </c>
      <c r="I368" s="37">
        <v>0</v>
      </c>
      <c r="J368" s="37">
        <v>0</v>
      </c>
      <c r="K368" s="37">
        <v>0</v>
      </c>
      <c r="L368" s="37">
        <v>239.22</v>
      </c>
      <c r="M368" s="37">
        <v>5106.92</v>
      </c>
      <c r="N368" s="37">
        <v>7.36</v>
      </c>
    </row>
    <row r="369" spans="1:14">
      <c r="A369" s="22" t="s">
        <v>117</v>
      </c>
      <c r="B369" s="22" t="s">
        <v>240</v>
      </c>
      <c r="C369" s="22">
        <v>104100</v>
      </c>
      <c r="D369" s="22">
        <v>500118</v>
      </c>
      <c r="E369" s="22" t="str">
        <f t="shared" si="5"/>
        <v>104100500118</v>
      </c>
      <c r="F369" s="37">
        <v>0</v>
      </c>
      <c r="G369" s="37">
        <v>0</v>
      </c>
      <c r="H369" s="37">
        <v>0</v>
      </c>
      <c r="I369" s="37">
        <v>0</v>
      </c>
      <c r="J369" s="37">
        <v>0</v>
      </c>
      <c r="K369" s="37">
        <v>0</v>
      </c>
      <c r="L369" s="37">
        <v>0</v>
      </c>
      <c r="M369" s="37">
        <v>1324.88</v>
      </c>
      <c r="N369" s="37">
        <v>9470.27</v>
      </c>
    </row>
    <row r="370" spans="1:14">
      <c r="A370" s="22" t="s">
        <v>117</v>
      </c>
      <c r="B370" s="22" t="s">
        <v>82</v>
      </c>
      <c r="C370" s="22">
        <v>104100</v>
      </c>
      <c r="D370" s="22">
        <v>500122</v>
      </c>
      <c r="E370" s="22" t="str">
        <f t="shared" si="5"/>
        <v>104100500122</v>
      </c>
      <c r="F370" s="37">
        <v>0</v>
      </c>
      <c r="G370" s="37">
        <v>0</v>
      </c>
      <c r="H370" s="37">
        <v>0</v>
      </c>
      <c r="I370" s="37">
        <v>0</v>
      </c>
      <c r="J370" s="37">
        <v>0</v>
      </c>
      <c r="K370" s="37">
        <v>3117.92</v>
      </c>
      <c r="L370" s="37">
        <v>110786.84</v>
      </c>
      <c r="M370" s="37">
        <v>42516.34</v>
      </c>
      <c r="N370" s="37">
        <v>4733.9399999999996</v>
      </c>
    </row>
    <row r="371" spans="1:14">
      <c r="A371" s="22" t="s">
        <v>117</v>
      </c>
      <c r="B371" s="22" t="s">
        <v>66</v>
      </c>
      <c r="C371" s="22">
        <v>104100</v>
      </c>
      <c r="D371" s="22">
        <v>500124</v>
      </c>
      <c r="E371" s="22" t="str">
        <f t="shared" si="5"/>
        <v>104100500124</v>
      </c>
      <c r="F371" s="37">
        <v>0</v>
      </c>
      <c r="G371" s="37">
        <v>0</v>
      </c>
      <c r="H371" s="37">
        <v>0</v>
      </c>
      <c r="I371" s="37">
        <v>0</v>
      </c>
      <c r="J371" s="37">
        <v>0</v>
      </c>
      <c r="K371" s="37">
        <v>0</v>
      </c>
      <c r="L371" s="37">
        <v>64.2</v>
      </c>
      <c r="M371" s="37">
        <v>0</v>
      </c>
      <c r="N371" s="37">
        <v>0</v>
      </c>
    </row>
    <row r="372" spans="1:14">
      <c r="A372" s="22" t="s">
        <v>117</v>
      </c>
      <c r="B372" s="22" t="s">
        <v>7</v>
      </c>
      <c r="C372" s="22">
        <v>104100</v>
      </c>
      <c r="D372" s="22">
        <v>500127</v>
      </c>
      <c r="E372" s="22" t="str">
        <f t="shared" si="5"/>
        <v>104100500127</v>
      </c>
      <c r="F372" s="37">
        <v>0</v>
      </c>
      <c r="G372" s="37">
        <v>0</v>
      </c>
      <c r="H372" s="37">
        <v>0</v>
      </c>
      <c r="I372" s="37">
        <v>0</v>
      </c>
      <c r="J372" s="37">
        <v>0</v>
      </c>
      <c r="K372" s="37">
        <v>0</v>
      </c>
      <c r="L372" s="37">
        <v>7608.17</v>
      </c>
      <c r="M372" s="37">
        <v>0</v>
      </c>
      <c r="N372" s="37">
        <v>0</v>
      </c>
    </row>
    <row r="373" spans="1:14">
      <c r="A373" s="22" t="s">
        <v>117</v>
      </c>
      <c r="B373" s="22" t="s">
        <v>260</v>
      </c>
      <c r="C373" s="22">
        <v>104100</v>
      </c>
      <c r="D373" s="22">
        <v>640001</v>
      </c>
      <c r="E373" s="22" t="str">
        <f t="shared" si="5"/>
        <v>104100640001</v>
      </c>
      <c r="F373" s="37">
        <v>0</v>
      </c>
      <c r="G373" s="37">
        <v>0</v>
      </c>
      <c r="H373" s="37">
        <v>0</v>
      </c>
      <c r="I373" s="37">
        <v>0</v>
      </c>
      <c r="J373" s="37">
        <v>0</v>
      </c>
      <c r="K373" s="37">
        <v>0</v>
      </c>
      <c r="L373" s="37">
        <v>28922.1</v>
      </c>
      <c r="M373" s="37">
        <v>333.98</v>
      </c>
      <c r="N373" s="37">
        <v>2086.0500000000002</v>
      </c>
    </row>
    <row r="374" spans="1:14">
      <c r="A374" s="22" t="s">
        <v>117</v>
      </c>
      <c r="B374" s="22" t="s">
        <v>826</v>
      </c>
      <c r="C374" s="22">
        <v>104100</v>
      </c>
      <c r="D374" s="22">
        <v>730000</v>
      </c>
      <c r="E374" s="22" t="str">
        <f t="shared" si="5"/>
        <v>104100730000</v>
      </c>
      <c r="F374" s="37">
        <v>0</v>
      </c>
      <c r="G374" s="37">
        <v>0</v>
      </c>
      <c r="H374" s="37">
        <v>0</v>
      </c>
      <c r="I374" s="37">
        <v>0</v>
      </c>
      <c r="J374" s="37">
        <v>0</v>
      </c>
      <c r="K374" s="37">
        <v>0</v>
      </c>
      <c r="L374" s="37">
        <v>0</v>
      </c>
      <c r="M374" s="37">
        <v>1100</v>
      </c>
      <c r="N374" s="37">
        <v>0</v>
      </c>
    </row>
    <row r="375" spans="1:14">
      <c r="A375" s="22" t="s">
        <v>832</v>
      </c>
      <c r="B375" s="22" t="s">
        <v>823</v>
      </c>
      <c r="C375" s="22">
        <v>104101</v>
      </c>
      <c r="D375" s="22">
        <v>140015</v>
      </c>
      <c r="E375" s="22" t="str">
        <f t="shared" si="5"/>
        <v>104101140015</v>
      </c>
      <c r="F375" s="37">
        <v>0</v>
      </c>
      <c r="G375" s="37">
        <v>0</v>
      </c>
      <c r="H375" s="37">
        <v>0</v>
      </c>
      <c r="I375" s="37">
        <v>0</v>
      </c>
      <c r="J375" s="37">
        <v>0</v>
      </c>
      <c r="K375" s="37">
        <v>8032.93</v>
      </c>
      <c r="L375" s="37">
        <v>2640</v>
      </c>
      <c r="M375" s="37">
        <v>0</v>
      </c>
      <c r="N375" s="37">
        <v>0</v>
      </c>
    </row>
    <row r="376" spans="1:14">
      <c r="A376" s="22" t="s">
        <v>832</v>
      </c>
      <c r="B376" s="22" t="s">
        <v>192</v>
      </c>
      <c r="C376" s="22">
        <v>104101</v>
      </c>
      <c r="D376" s="22">
        <v>230020</v>
      </c>
      <c r="E376" s="22" t="str">
        <f t="shared" si="5"/>
        <v>104101230020</v>
      </c>
      <c r="F376" s="37">
        <v>0</v>
      </c>
      <c r="G376" s="37">
        <v>0</v>
      </c>
      <c r="H376" s="37">
        <v>0</v>
      </c>
      <c r="I376" s="37">
        <v>0</v>
      </c>
      <c r="J376" s="37">
        <v>0</v>
      </c>
      <c r="K376" s="37">
        <v>259.83999999999997</v>
      </c>
      <c r="L376" s="37">
        <v>0</v>
      </c>
      <c r="M376" s="37">
        <v>0</v>
      </c>
      <c r="N376" s="37">
        <v>0</v>
      </c>
    </row>
    <row r="377" spans="1:14">
      <c r="A377" s="22" t="s">
        <v>832</v>
      </c>
      <c r="B377" s="22" t="s">
        <v>195</v>
      </c>
      <c r="C377" s="22">
        <v>104101</v>
      </c>
      <c r="D377" s="22">
        <v>240010</v>
      </c>
      <c r="E377" s="22" t="str">
        <f t="shared" si="5"/>
        <v>104101240010</v>
      </c>
      <c r="F377" s="37">
        <v>0</v>
      </c>
      <c r="G377" s="37">
        <v>0</v>
      </c>
      <c r="H377" s="37">
        <v>0</v>
      </c>
      <c r="I377" s="37">
        <v>0</v>
      </c>
      <c r="J377" s="37">
        <v>0</v>
      </c>
      <c r="K377" s="37">
        <v>4063.5</v>
      </c>
      <c r="L377" s="37">
        <v>0</v>
      </c>
      <c r="M377" s="37">
        <v>0</v>
      </c>
      <c r="N377" s="37">
        <v>0</v>
      </c>
    </row>
    <row r="378" spans="1:14">
      <c r="A378" s="22" t="s">
        <v>832</v>
      </c>
      <c r="B378" s="22" t="s">
        <v>218</v>
      </c>
      <c r="C378" s="22">
        <v>104101</v>
      </c>
      <c r="D378" s="22">
        <v>410001</v>
      </c>
      <c r="E378" s="22" t="str">
        <f t="shared" si="5"/>
        <v>104101410001</v>
      </c>
      <c r="F378" s="37">
        <v>0</v>
      </c>
      <c r="G378" s="37">
        <v>0</v>
      </c>
      <c r="H378" s="37">
        <v>0</v>
      </c>
      <c r="I378" s="37">
        <v>0</v>
      </c>
      <c r="J378" s="37">
        <v>0</v>
      </c>
      <c r="K378" s="37">
        <v>64</v>
      </c>
      <c r="L378" s="37">
        <v>0</v>
      </c>
      <c r="M378" s="37">
        <v>0</v>
      </c>
      <c r="N378" s="37">
        <v>0</v>
      </c>
    </row>
    <row r="379" spans="1:14">
      <c r="A379" s="22" t="s">
        <v>832</v>
      </c>
      <c r="B379" s="22" t="s">
        <v>220</v>
      </c>
      <c r="C379" s="22">
        <v>104101</v>
      </c>
      <c r="D379" s="22">
        <v>410004</v>
      </c>
      <c r="E379" s="22" t="str">
        <f t="shared" si="5"/>
        <v>104101410004</v>
      </c>
      <c r="F379" s="37">
        <v>0</v>
      </c>
      <c r="G379" s="37">
        <v>0</v>
      </c>
      <c r="H379" s="37">
        <v>0</v>
      </c>
      <c r="I379" s="37">
        <v>0</v>
      </c>
      <c r="J379" s="37">
        <v>0</v>
      </c>
      <c r="K379" s="37">
        <v>1819.25</v>
      </c>
      <c r="L379" s="37">
        <v>0</v>
      </c>
      <c r="M379" s="37">
        <v>0</v>
      </c>
      <c r="N379" s="37">
        <v>0</v>
      </c>
    </row>
    <row r="380" spans="1:14">
      <c r="A380" s="22" t="s">
        <v>832</v>
      </c>
      <c r="B380" s="22" t="s">
        <v>221</v>
      </c>
      <c r="C380" s="22">
        <v>104101</v>
      </c>
      <c r="D380" s="22">
        <v>410005</v>
      </c>
      <c r="E380" s="22" t="str">
        <f t="shared" si="5"/>
        <v>104101410005</v>
      </c>
      <c r="F380" s="37">
        <v>0</v>
      </c>
      <c r="G380" s="37">
        <v>0</v>
      </c>
      <c r="H380" s="37">
        <v>0</v>
      </c>
      <c r="I380" s="37">
        <v>0</v>
      </c>
      <c r="J380" s="37">
        <v>0</v>
      </c>
      <c r="K380" s="37">
        <v>216.64</v>
      </c>
      <c r="L380" s="37">
        <v>0</v>
      </c>
      <c r="M380" s="37">
        <v>0</v>
      </c>
      <c r="N380" s="37">
        <v>0</v>
      </c>
    </row>
    <row r="381" spans="1:14">
      <c r="A381" s="22" t="s">
        <v>832</v>
      </c>
      <c r="B381" s="22" t="s">
        <v>240</v>
      </c>
      <c r="C381" s="22">
        <v>104101</v>
      </c>
      <c r="D381" s="22">
        <v>500118</v>
      </c>
      <c r="E381" s="22" t="str">
        <f t="shared" si="5"/>
        <v>104101500118</v>
      </c>
      <c r="F381" s="37">
        <v>0</v>
      </c>
      <c r="G381" s="37">
        <v>0</v>
      </c>
      <c r="H381" s="37">
        <v>0</v>
      </c>
      <c r="I381" s="37">
        <v>0</v>
      </c>
      <c r="J381" s="37">
        <v>0</v>
      </c>
      <c r="K381" s="37">
        <v>419.3</v>
      </c>
      <c r="L381" s="37">
        <v>0</v>
      </c>
      <c r="M381" s="37">
        <v>0</v>
      </c>
      <c r="N381" s="37">
        <v>0</v>
      </c>
    </row>
    <row r="382" spans="1:14">
      <c r="A382" s="22" t="s">
        <v>118</v>
      </c>
      <c r="B382" s="22" t="s">
        <v>190</v>
      </c>
      <c r="C382" s="22">
        <v>104102</v>
      </c>
      <c r="D382" s="22">
        <v>230010</v>
      </c>
      <c r="E382" s="22" t="str">
        <f t="shared" si="5"/>
        <v>104102230010</v>
      </c>
      <c r="F382" s="37">
        <v>0</v>
      </c>
      <c r="G382" s="37">
        <v>0</v>
      </c>
      <c r="H382" s="37">
        <v>0</v>
      </c>
      <c r="I382" s="37">
        <v>0</v>
      </c>
      <c r="J382" s="37">
        <v>0</v>
      </c>
      <c r="K382" s="37">
        <v>4625</v>
      </c>
      <c r="L382" s="37">
        <v>5610</v>
      </c>
      <c r="M382" s="37">
        <v>1873</v>
      </c>
      <c r="N382" s="37">
        <v>3580.2</v>
      </c>
    </row>
    <row r="383" spans="1:14">
      <c r="A383" s="22" t="s">
        <v>118</v>
      </c>
      <c r="B383" s="22" t="s">
        <v>191</v>
      </c>
      <c r="C383" s="22">
        <v>104102</v>
      </c>
      <c r="D383" s="22">
        <v>230016</v>
      </c>
      <c r="E383" s="22" t="str">
        <f t="shared" si="5"/>
        <v>104102230016</v>
      </c>
      <c r="F383" s="37">
        <v>0</v>
      </c>
      <c r="G383" s="37">
        <v>0</v>
      </c>
      <c r="H383" s="37">
        <v>0</v>
      </c>
      <c r="I383" s="37">
        <v>0</v>
      </c>
      <c r="J383" s="37">
        <v>0</v>
      </c>
      <c r="K383" s="37">
        <v>37784</v>
      </c>
      <c r="L383" s="37">
        <v>65740</v>
      </c>
      <c r="M383" s="37">
        <v>54624.5</v>
      </c>
      <c r="N383" s="37">
        <v>45914.63</v>
      </c>
    </row>
    <row r="384" spans="1:14">
      <c r="A384" s="22" t="s">
        <v>118</v>
      </c>
      <c r="B384" s="22" t="s">
        <v>192</v>
      </c>
      <c r="C384" s="22">
        <v>104102</v>
      </c>
      <c r="D384" s="22">
        <v>230020</v>
      </c>
      <c r="E384" s="22" t="str">
        <f t="shared" si="5"/>
        <v>104102230020</v>
      </c>
      <c r="F384" s="37">
        <v>0</v>
      </c>
      <c r="G384" s="37">
        <v>0</v>
      </c>
      <c r="H384" s="37">
        <v>0</v>
      </c>
      <c r="I384" s="37">
        <v>0</v>
      </c>
      <c r="J384" s="37">
        <v>0</v>
      </c>
      <c r="K384" s="37">
        <v>1239.6300000000001</v>
      </c>
      <c r="L384" s="37">
        <v>872.9</v>
      </c>
      <c r="M384" s="37">
        <v>2359.35</v>
      </c>
      <c r="N384" s="37">
        <v>837.54</v>
      </c>
    </row>
    <row r="385" spans="1:14">
      <c r="A385" s="22" t="s">
        <v>118</v>
      </c>
      <c r="B385" s="22" t="s">
        <v>194</v>
      </c>
      <c r="C385" s="22">
        <v>104102</v>
      </c>
      <c r="D385" s="22">
        <v>230050</v>
      </c>
      <c r="E385" s="22" t="str">
        <f t="shared" si="5"/>
        <v>104102230050</v>
      </c>
      <c r="F385" s="37">
        <v>0</v>
      </c>
      <c r="G385" s="37">
        <v>0</v>
      </c>
      <c r="H385" s="37">
        <v>0</v>
      </c>
      <c r="I385" s="37">
        <v>0</v>
      </c>
      <c r="J385" s="37">
        <v>0</v>
      </c>
      <c r="K385" s="37">
        <v>54075.29</v>
      </c>
      <c r="L385" s="37">
        <v>34332.53</v>
      </c>
      <c r="M385" s="37">
        <v>64139.31</v>
      </c>
      <c r="N385" s="37">
        <v>65226.239999999998</v>
      </c>
    </row>
    <row r="386" spans="1:14">
      <c r="A386" s="22" t="s">
        <v>118</v>
      </c>
      <c r="B386" s="22" t="s">
        <v>220</v>
      </c>
      <c r="C386" s="22">
        <v>104102</v>
      </c>
      <c r="D386" s="22">
        <v>410004</v>
      </c>
      <c r="E386" s="22" t="str">
        <f t="shared" si="5"/>
        <v>104102410004</v>
      </c>
      <c r="F386" s="37">
        <v>0</v>
      </c>
      <c r="G386" s="37">
        <v>0</v>
      </c>
      <c r="H386" s="37">
        <v>0</v>
      </c>
      <c r="I386" s="37">
        <v>0</v>
      </c>
      <c r="J386" s="37">
        <v>0</v>
      </c>
      <c r="K386" s="37">
        <v>254.07</v>
      </c>
      <c r="L386" s="37">
        <v>1013.05</v>
      </c>
      <c r="M386" s="37">
        <v>4102.0600000000004</v>
      </c>
      <c r="N386" s="37">
        <v>3506.29</v>
      </c>
    </row>
    <row r="387" spans="1:14">
      <c r="A387" s="22" t="s">
        <v>118</v>
      </c>
      <c r="B387" s="22" t="s">
        <v>221</v>
      </c>
      <c r="C387" s="22">
        <v>104102</v>
      </c>
      <c r="D387" s="22">
        <v>410005</v>
      </c>
      <c r="E387" s="22" t="str">
        <f t="shared" ref="E387:E450" si="6">CONCATENATE(C387,D387)</f>
        <v>104102410005</v>
      </c>
      <c r="F387" s="37">
        <v>0</v>
      </c>
      <c r="G387" s="37">
        <v>0</v>
      </c>
      <c r="H387" s="37">
        <v>0</v>
      </c>
      <c r="I387" s="37">
        <v>0</v>
      </c>
      <c r="J387" s="37">
        <v>0</v>
      </c>
      <c r="K387" s="37">
        <v>0</v>
      </c>
      <c r="L387" s="37">
        <v>0</v>
      </c>
      <c r="M387" s="37">
        <v>640</v>
      </c>
      <c r="N387" s="37">
        <v>0</v>
      </c>
    </row>
    <row r="388" spans="1:14">
      <c r="A388" s="22" t="s">
        <v>118</v>
      </c>
      <c r="B388" s="22" t="s">
        <v>229</v>
      </c>
      <c r="C388" s="22">
        <v>104102</v>
      </c>
      <c r="D388" s="22">
        <v>500104</v>
      </c>
      <c r="E388" s="22" t="str">
        <f t="shared" si="6"/>
        <v>104102500104</v>
      </c>
      <c r="F388" s="37">
        <v>0</v>
      </c>
      <c r="G388" s="37">
        <v>0</v>
      </c>
      <c r="H388" s="37">
        <v>0</v>
      </c>
      <c r="I388" s="37">
        <v>0</v>
      </c>
      <c r="J388" s="37">
        <v>0</v>
      </c>
      <c r="K388" s="37">
        <v>29442.65</v>
      </c>
      <c r="L388" s="37">
        <v>7976.08</v>
      </c>
      <c r="M388" s="37">
        <v>44241.42</v>
      </c>
      <c r="N388" s="37">
        <v>89090</v>
      </c>
    </row>
    <row r="389" spans="1:14">
      <c r="A389" s="22" t="s">
        <v>118</v>
      </c>
      <c r="B389" s="22" t="s">
        <v>78</v>
      </c>
      <c r="C389" s="22">
        <v>104102</v>
      </c>
      <c r="D389" s="22">
        <v>500113</v>
      </c>
      <c r="E389" s="22" t="str">
        <f t="shared" si="6"/>
        <v>104102500113</v>
      </c>
      <c r="F389" s="37">
        <v>0</v>
      </c>
      <c r="G389" s="37">
        <v>0</v>
      </c>
      <c r="H389" s="37">
        <v>0</v>
      </c>
      <c r="I389" s="37">
        <v>0</v>
      </c>
      <c r="J389" s="37">
        <v>0</v>
      </c>
      <c r="K389" s="37">
        <v>202.65</v>
      </c>
      <c r="L389" s="37">
        <v>0</v>
      </c>
      <c r="M389" s="37">
        <v>642.87</v>
      </c>
      <c r="N389" s="37">
        <v>18397.29</v>
      </c>
    </row>
    <row r="390" spans="1:14">
      <c r="A390" s="22" t="s">
        <v>118</v>
      </c>
      <c r="B390" s="22" t="s">
        <v>236</v>
      </c>
      <c r="C390" s="22">
        <v>104102</v>
      </c>
      <c r="D390" s="22">
        <v>500114</v>
      </c>
      <c r="E390" s="22" t="str">
        <f t="shared" si="6"/>
        <v>104102500114</v>
      </c>
      <c r="F390" s="37">
        <v>0</v>
      </c>
      <c r="G390" s="37">
        <v>0</v>
      </c>
      <c r="H390" s="37">
        <v>0</v>
      </c>
      <c r="I390" s="37">
        <v>0</v>
      </c>
      <c r="J390" s="37">
        <v>0</v>
      </c>
      <c r="K390" s="37">
        <v>2801.61</v>
      </c>
      <c r="L390" s="37">
        <v>15334.32</v>
      </c>
      <c r="M390" s="37">
        <v>14854.32</v>
      </c>
      <c r="N390" s="37">
        <v>14821.4</v>
      </c>
    </row>
    <row r="391" spans="1:14">
      <c r="A391" s="22" t="s">
        <v>118</v>
      </c>
      <c r="B391" s="22" t="s">
        <v>237</v>
      </c>
      <c r="C391" s="22">
        <v>104102</v>
      </c>
      <c r="D391" s="22">
        <v>500115</v>
      </c>
      <c r="E391" s="22" t="str">
        <f t="shared" si="6"/>
        <v>104102500115</v>
      </c>
      <c r="F391" s="37">
        <v>0</v>
      </c>
      <c r="G391" s="37">
        <v>0</v>
      </c>
      <c r="H391" s="37">
        <v>0</v>
      </c>
      <c r="I391" s="37">
        <v>0</v>
      </c>
      <c r="J391" s="37">
        <v>0</v>
      </c>
      <c r="K391" s="37">
        <v>0</v>
      </c>
      <c r="L391" s="37">
        <v>0</v>
      </c>
      <c r="M391" s="37">
        <v>0</v>
      </c>
      <c r="N391" s="37">
        <v>165.98</v>
      </c>
    </row>
    <row r="392" spans="1:14">
      <c r="A392" s="22" t="s">
        <v>118</v>
      </c>
      <c r="B392" s="22" t="s">
        <v>66</v>
      </c>
      <c r="C392" s="22">
        <v>104102</v>
      </c>
      <c r="D392" s="22">
        <v>500124</v>
      </c>
      <c r="E392" s="22" t="str">
        <f t="shared" si="6"/>
        <v>104102500124</v>
      </c>
      <c r="F392" s="37">
        <v>0</v>
      </c>
      <c r="G392" s="37">
        <v>0</v>
      </c>
      <c r="H392" s="37">
        <v>0</v>
      </c>
      <c r="I392" s="37">
        <v>0</v>
      </c>
      <c r="J392" s="37">
        <v>0</v>
      </c>
      <c r="K392" s="37">
        <v>0</v>
      </c>
      <c r="L392" s="37">
        <v>0</v>
      </c>
      <c r="M392" s="37">
        <v>85.32</v>
      </c>
      <c r="N392" s="37">
        <v>0</v>
      </c>
    </row>
    <row r="393" spans="1:14">
      <c r="A393" s="22" t="s">
        <v>118</v>
      </c>
      <c r="B393" s="22" t="s">
        <v>68</v>
      </c>
      <c r="C393" s="22">
        <v>104102</v>
      </c>
      <c r="D393" s="22">
        <v>500128</v>
      </c>
      <c r="E393" s="22" t="str">
        <f t="shared" si="6"/>
        <v>104102500128</v>
      </c>
      <c r="F393" s="37">
        <v>0</v>
      </c>
      <c r="G393" s="37">
        <v>0</v>
      </c>
      <c r="H393" s="37">
        <v>0</v>
      </c>
      <c r="I393" s="37">
        <v>0</v>
      </c>
      <c r="J393" s="37">
        <v>0</v>
      </c>
      <c r="K393" s="37">
        <v>346.29</v>
      </c>
      <c r="L393" s="37">
        <v>951.86</v>
      </c>
      <c r="M393" s="37">
        <v>1051.1300000000001</v>
      </c>
      <c r="N393" s="37">
        <v>32.78</v>
      </c>
    </row>
    <row r="394" spans="1:14">
      <c r="A394" s="22" t="s">
        <v>118</v>
      </c>
      <c r="B394" s="22" t="s">
        <v>260</v>
      </c>
      <c r="C394" s="22">
        <v>104102</v>
      </c>
      <c r="D394" s="22">
        <v>640001</v>
      </c>
      <c r="E394" s="22" t="str">
        <f t="shared" si="6"/>
        <v>104102640001</v>
      </c>
      <c r="F394" s="37">
        <v>0</v>
      </c>
      <c r="G394" s="37">
        <v>0</v>
      </c>
      <c r="H394" s="37">
        <v>0</v>
      </c>
      <c r="I394" s="37">
        <v>0</v>
      </c>
      <c r="J394" s="37">
        <v>0</v>
      </c>
      <c r="K394" s="37">
        <v>0</v>
      </c>
      <c r="L394" s="37">
        <v>0</v>
      </c>
      <c r="M394" s="37">
        <v>0</v>
      </c>
      <c r="N394" s="37">
        <v>695.41</v>
      </c>
    </row>
    <row r="395" spans="1:14">
      <c r="A395" s="22" t="s">
        <v>118</v>
      </c>
      <c r="B395" s="22" t="s">
        <v>826</v>
      </c>
      <c r="C395" s="22">
        <v>104102</v>
      </c>
      <c r="D395" s="22">
        <v>730000</v>
      </c>
      <c r="E395" s="22" t="str">
        <f t="shared" si="6"/>
        <v>104102730000</v>
      </c>
      <c r="F395" s="37">
        <v>0</v>
      </c>
      <c r="G395" s="37">
        <v>0</v>
      </c>
      <c r="H395" s="37">
        <v>0</v>
      </c>
      <c r="I395" s="37">
        <v>0</v>
      </c>
      <c r="J395" s="37">
        <v>0</v>
      </c>
      <c r="K395" s="37">
        <v>0</v>
      </c>
      <c r="L395" s="37">
        <v>6945.66</v>
      </c>
      <c r="M395" s="37">
        <v>9574.68</v>
      </c>
      <c r="N395" s="37">
        <v>0</v>
      </c>
    </row>
    <row r="396" spans="1:14">
      <c r="A396" s="22" t="s">
        <v>120</v>
      </c>
      <c r="B396" s="22" t="s">
        <v>823</v>
      </c>
      <c r="C396" s="22">
        <v>105000</v>
      </c>
      <c r="D396" s="22">
        <v>140015</v>
      </c>
      <c r="E396" s="22" t="str">
        <f t="shared" si="6"/>
        <v>105000140015</v>
      </c>
      <c r="F396" s="37">
        <v>10000</v>
      </c>
      <c r="G396" s="37">
        <v>10000</v>
      </c>
      <c r="H396" s="37">
        <v>0</v>
      </c>
      <c r="I396" s="37">
        <v>0</v>
      </c>
      <c r="J396" s="37">
        <v>0</v>
      </c>
      <c r="K396" s="37">
        <v>10593.6</v>
      </c>
      <c r="L396" s="37">
        <v>0</v>
      </c>
      <c r="M396" s="37">
        <v>0</v>
      </c>
      <c r="N396" s="37">
        <v>0</v>
      </c>
    </row>
    <row r="397" spans="1:14">
      <c r="A397" s="22" t="s">
        <v>120</v>
      </c>
      <c r="B397" s="22" t="s">
        <v>218</v>
      </c>
      <c r="C397" s="22">
        <v>105000</v>
      </c>
      <c r="D397" s="22">
        <v>410001</v>
      </c>
      <c r="E397" s="22" t="str">
        <f t="shared" si="6"/>
        <v>105000410001</v>
      </c>
      <c r="F397" s="37">
        <v>200</v>
      </c>
      <c r="G397" s="37">
        <v>200</v>
      </c>
      <c r="H397" s="37">
        <v>0</v>
      </c>
      <c r="I397" s="37">
        <v>0</v>
      </c>
      <c r="J397" s="37">
        <v>0</v>
      </c>
      <c r="K397" s="37">
        <v>0</v>
      </c>
      <c r="L397" s="37">
        <v>96</v>
      </c>
      <c r="M397" s="37">
        <v>0</v>
      </c>
      <c r="N397" s="37">
        <v>0</v>
      </c>
    </row>
    <row r="398" spans="1:14">
      <c r="A398" s="22" t="s">
        <v>120</v>
      </c>
      <c r="B398" s="22" t="s">
        <v>219</v>
      </c>
      <c r="C398" s="22">
        <v>105000</v>
      </c>
      <c r="D398" s="22">
        <v>410003</v>
      </c>
      <c r="E398" s="22" t="str">
        <f t="shared" si="6"/>
        <v>105000410003</v>
      </c>
      <c r="F398" s="37">
        <v>850</v>
      </c>
      <c r="G398" s="37">
        <v>850</v>
      </c>
      <c r="H398" s="37">
        <v>0</v>
      </c>
      <c r="I398" s="37">
        <v>0</v>
      </c>
      <c r="J398" s="37">
        <v>0</v>
      </c>
      <c r="K398" s="37">
        <v>0</v>
      </c>
      <c r="L398" s="37">
        <v>0</v>
      </c>
      <c r="M398" s="37">
        <v>0</v>
      </c>
      <c r="N398" s="37">
        <v>0</v>
      </c>
    </row>
    <row r="399" spans="1:14">
      <c r="A399" s="22" t="s">
        <v>120</v>
      </c>
      <c r="B399" s="22" t="s">
        <v>220</v>
      </c>
      <c r="C399" s="22">
        <v>105000</v>
      </c>
      <c r="D399" s="22">
        <v>410004</v>
      </c>
      <c r="E399" s="22" t="str">
        <f t="shared" si="6"/>
        <v>105000410004</v>
      </c>
      <c r="F399" s="37">
        <v>1000</v>
      </c>
      <c r="G399" s="37">
        <v>1000</v>
      </c>
      <c r="H399" s="37">
        <v>600</v>
      </c>
      <c r="I399" s="37">
        <v>112.66</v>
      </c>
      <c r="J399" s="37">
        <v>487.34</v>
      </c>
      <c r="K399" s="37">
        <v>328.93</v>
      </c>
      <c r="L399" s="37">
        <v>1498.32</v>
      </c>
      <c r="M399" s="37">
        <v>206.61</v>
      </c>
      <c r="N399" s="37">
        <v>0</v>
      </c>
    </row>
    <row r="400" spans="1:14">
      <c r="A400" s="22" t="s">
        <v>120</v>
      </c>
      <c r="B400" s="22" t="s">
        <v>221</v>
      </c>
      <c r="C400" s="22">
        <v>105000</v>
      </c>
      <c r="D400" s="22">
        <v>410005</v>
      </c>
      <c r="E400" s="22" t="str">
        <f t="shared" si="6"/>
        <v>105000410005</v>
      </c>
      <c r="F400" s="37">
        <v>1200</v>
      </c>
      <c r="G400" s="37">
        <v>1200</v>
      </c>
      <c r="H400" s="37">
        <v>0</v>
      </c>
      <c r="I400" s="37">
        <v>0</v>
      </c>
      <c r="J400" s="37">
        <v>0</v>
      </c>
      <c r="K400" s="37">
        <v>0</v>
      </c>
      <c r="L400" s="37">
        <v>97.56</v>
      </c>
      <c r="M400" s="37">
        <v>0</v>
      </c>
      <c r="N400" s="37">
        <v>0</v>
      </c>
    </row>
    <row r="401" spans="1:14">
      <c r="A401" s="22" t="s">
        <v>120</v>
      </c>
      <c r="B401" s="22" t="s">
        <v>229</v>
      </c>
      <c r="C401" s="22">
        <v>105000</v>
      </c>
      <c r="D401" s="22">
        <v>500104</v>
      </c>
      <c r="E401" s="22" t="str">
        <f t="shared" si="6"/>
        <v>105000500104</v>
      </c>
      <c r="F401" s="37">
        <v>2000</v>
      </c>
      <c r="G401" s="37">
        <v>2000</v>
      </c>
      <c r="H401" s="37">
        <v>0</v>
      </c>
      <c r="I401" s="37">
        <v>0</v>
      </c>
      <c r="J401" s="37">
        <v>0</v>
      </c>
      <c r="K401" s="37">
        <v>1999.85</v>
      </c>
      <c r="L401" s="37">
        <v>0</v>
      </c>
      <c r="M401" s="37">
        <v>1000</v>
      </c>
      <c r="N401" s="37">
        <v>0</v>
      </c>
    </row>
    <row r="402" spans="1:14">
      <c r="A402" s="22" t="s">
        <v>120</v>
      </c>
      <c r="B402" s="22" t="s">
        <v>240</v>
      </c>
      <c r="C402" s="22">
        <v>105000</v>
      </c>
      <c r="D402" s="22">
        <v>500118</v>
      </c>
      <c r="E402" s="22" t="str">
        <f t="shared" si="6"/>
        <v>105000500118</v>
      </c>
      <c r="F402" s="37">
        <v>6000</v>
      </c>
      <c r="G402" s="37">
        <v>6000</v>
      </c>
      <c r="H402" s="37">
        <v>3159.75</v>
      </c>
      <c r="I402" s="37">
        <v>3159.75</v>
      </c>
      <c r="J402" s="37">
        <v>0</v>
      </c>
      <c r="K402" s="37">
        <v>2553.8000000000002</v>
      </c>
      <c r="L402" s="37">
        <v>2332.9</v>
      </c>
      <c r="M402" s="37">
        <v>3193.34</v>
      </c>
      <c r="N402" s="37">
        <v>0</v>
      </c>
    </row>
    <row r="403" spans="1:14">
      <c r="A403" s="22" t="s">
        <v>9</v>
      </c>
      <c r="B403" s="22" t="s">
        <v>190</v>
      </c>
      <c r="C403" s="22">
        <v>105001</v>
      </c>
      <c r="D403" s="22">
        <v>230010</v>
      </c>
      <c r="E403" s="22" t="str">
        <f t="shared" si="6"/>
        <v>105001230010</v>
      </c>
      <c r="F403" s="37">
        <v>0</v>
      </c>
      <c r="G403" s="37">
        <v>0</v>
      </c>
      <c r="H403" s="37">
        <v>0</v>
      </c>
      <c r="I403" s="37">
        <v>0</v>
      </c>
      <c r="J403" s="37">
        <v>0</v>
      </c>
      <c r="K403" s="37">
        <v>2860</v>
      </c>
      <c r="L403" s="37">
        <v>11793.25</v>
      </c>
      <c r="M403" s="37">
        <v>8986.3799999999992</v>
      </c>
      <c r="N403" s="37">
        <v>4997.26</v>
      </c>
    </row>
    <row r="404" spans="1:14">
      <c r="A404" s="22" t="s">
        <v>9</v>
      </c>
      <c r="B404" s="22" t="s">
        <v>192</v>
      </c>
      <c r="C404" s="22">
        <v>105001</v>
      </c>
      <c r="D404" s="22">
        <v>230020</v>
      </c>
      <c r="E404" s="22" t="str">
        <f t="shared" si="6"/>
        <v>105001230020</v>
      </c>
      <c r="F404" s="37">
        <v>800</v>
      </c>
      <c r="G404" s="37">
        <v>800</v>
      </c>
      <c r="H404" s="37">
        <v>0</v>
      </c>
      <c r="I404" s="37">
        <v>0</v>
      </c>
      <c r="J404" s="37">
        <v>0</v>
      </c>
      <c r="K404" s="37">
        <v>4041.51</v>
      </c>
      <c r="L404" s="37">
        <v>1015.39</v>
      </c>
      <c r="M404" s="37">
        <v>955.18</v>
      </c>
      <c r="N404" s="37">
        <v>64.84</v>
      </c>
    </row>
    <row r="405" spans="1:14">
      <c r="A405" s="22" t="s">
        <v>9</v>
      </c>
      <c r="B405" s="22" t="s">
        <v>193</v>
      </c>
      <c r="C405" s="22">
        <v>105001</v>
      </c>
      <c r="D405" s="22">
        <v>230025</v>
      </c>
      <c r="E405" s="22" t="str">
        <f t="shared" si="6"/>
        <v>105001230025</v>
      </c>
      <c r="F405" s="37">
        <v>0</v>
      </c>
      <c r="G405" s="37">
        <v>0</v>
      </c>
      <c r="H405" s="37">
        <v>0</v>
      </c>
      <c r="I405" s="37">
        <v>0</v>
      </c>
      <c r="J405" s="37">
        <v>0</v>
      </c>
      <c r="K405" s="37">
        <v>0</v>
      </c>
      <c r="L405" s="37">
        <v>15224.98</v>
      </c>
      <c r="M405" s="37">
        <v>46733.5</v>
      </c>
      <c r="N405" s="37">
        <v>24709.439999999999</v>
      </c>
    </row>
    <row r="406" spans="1:14">
      <c r="A406" s="22" t="s">
        <v>9</v>
      </c>
      <c r="B406" s="22" t="s">
        <v>194</v>
      </c>
      <c r="C406" s="22">
        <v>105001</v>
      </c>
      <c r="D406" s="22">
        <v>230050</v>
      </c>
      <c r="E406" s="22" t="str">
        <f t="shared" si="6"/>
        <v>105001230050</v>
      </c>
      <c r="F406" s="37">
        <v>3350</v>
      </c>
      <c r="G406" s="37">
        <v>3350</v>
      </c>
      <c r="H406" s="37">
        <v>542.6</v>
      </c>
      <c r="I406" s="37">
        <v>542.6</v>
      </c>
      <c r="J406" s="37">
        <v>0</v>
      </c>
      <c r="K406" s="37">
        <v>15640.89</v>
      </c>
      <c r="L406" s="37">
        <v>0</v>
      </c>
      <c r="M406" s="37">
        <v>0</v>
      </c>
      <c r="N406" s="37">
        <v>0</v>
      </c>
    </row>
    <row r="407" spans="1:14">
      <c r="A407" s="22" t="s">
        <v>9</v>
      </c>
      <c r="B407" s="22" t="s">
        <v>218</v>
      </c>
      <c r="C407" s="22">
        <v>105001</v>
      </c>
      <c r="D407" s="22">
        <v>410001</v>
      </c>
      <c r="E407" s="22" t="str">
        <f t="shared" si="6"/>
        <v>105001410001</v>
      </c>
      <c r="F407" s="37">
        <v>60000</v>
      </c>
      <c r="G407" s="37">
        <v>60000</v>
      </c>
      <c r="H407" s="37">
        <v>18000</v>
      </c>
      <c r="I407" s="37">
        <v>16376.5</v>
      </c>
      <c r="J407" s="37">
        <v>1623.5</v>
      </c>
      <c r="K407" s="37">
        <v>99117.83</v>
      </c>
      <c r="L407" s="37">
        <v>43561.11</v>
      </c>
      <c r="M407" s="37">
        <v>5364.12</v>
      </c>
      <c r="N407" s="37">
        <v>463.2</v>
      </c>
    </row>
    <row r="408" spans="1:14">
      <c r="A408" s="22" t="s">
        <v>9</v>
      </c>
      <c r="B408" s="22" t="s">
        <v>219</v>
      </c>
      <c r="C408" s="22">
        <v>105001</v>
      </c>
      <c r="D408" s="22">
        <v>410003</v>
      </c>
      <c r="E408" s="22" t="str">
        <f t="shared" si="6"/>
        <v>105001410003</v>
      </c>
      <c r="F408" s="37">
        <v>0</v>
      </c>
      <c r="G408" s="37">
        <v>0</v>
      </c>
      <c r="H408" s="37">
        <v>0</v>
      </c>
      <c r="I408" s="37">
        <v>0</v>
      </c>
      <c r="J408" s="37">
        <v>0</v>
      </c>
      <c r="K408" s="37">
        <v>0</v>
      </c>
      <c r="L408" s="37">
        <v>178</v>
      </c>
      <c r="M408" s="37">
        <v>206.82</v>
      </c>
      <c r="N408" s="37">
        <v>5</v>
      </c>
    </row>
    <row r="409" spans="1:14">
      <c r="A409" s="22" t="s">
        <v>9</v>
      </c>
      <c r="B409" s="22" t="s">
        <v>220</v>
      </c>
      <c r="C409" s="22">
        <v>105001</v>
      </c>
      <c r="D409" s="22">
        <v>410004</v>
      </c>
      <c r="E409" s="22" t="str">
        <f t="shared" si="6"/>
        <v>105001410004</v>
      </c>
      <c r="F409" s="37">
        <v>8768</v>
      </c>
      <c r="G409" s="37">
        <v>8768</v>
      </c>
      <c r="H409" s="37">
        <v>1440.16</v>
      </c>
      <c r="I409" s="37">
        <v>1040.1600000000001</v>
      </c>
      <c r="J409" s="37">
        <v>400</v>
      </c>
      <c r="K409" s="37">
        <v>13415.01</v>
      </c>
      <c r="L409" s="37">
        <v>14521.77</v>
      </c>
      <c r="M409" s="37">
        <v>55006.55</v>
      </c>
      <c r="N409" s="37">
        <v>66253.78</v>
      </c>
    </row>
    <row r="410" spans="1:14">
      <c r="A410" s="22" t="s">
        <v>9</v>
      </c>
      <c r="B410" s="22" t="s">
        <v>221</v>
      </c>
      <c r="C410" s="22">
        <v>105001</v>
      </c>
      <c r="D410" s="22">
        <v>410005</v>
      </c>
      <c r="E410" s="22" t="str">
        <f t="shared" si="6"/>
        <v>105001410005</v>
      </c>
      <c r="F410" s="37">
        <v>500</v>
      </c>
      <c r="G410" s="37">
        <v>500</v>
      </c>
      <c r="H410" s="37">
        <v>0</v>
      </c>
      <c r="I410" s="37">
        <v>0</v>
      </c>
      <c r="J410" s="37">
        <v>0</v>
      </c>
      <c r="K410" s="37">
        <v>623.42999999999995</v>
      </c>
      <c r="L410" s="37">
        <v>549.5</v>
      </c>
      <c r="M410" s="37">
        <v>293.92</v>
      </c>
      <c r="N410" s="37">
        <v>0</v>
      </c>
    </row>
    <row r="411" spans="1:14">
      <c r="A411" s="22" t="s">
        <v>9</v>
      </c>
      <c r="B411" s="22" t="s">
        <v>74</v>
      </c>
      <c r="C411" s="22">
        <v>105001</v>
      </c>
      <c r="D411" s="22">
        <v>500009</v>
      </c>
      <c r="E411" s="22" t="str">
        <f t="shared" si="6"/>
        <v>105001500009</v>
      </c>
      <c r="F411" s="37">
        <v>0</v>
      </c>
      <c r="G411" s="37">
        <v>0</v>
      </c>
      <c r="H411" s="37">
        <v>0</v>
      </c>
      <c r="I411" s="37">
        <v>0</v>
      </c>
      <c r="J411" s="37">
        <v>0</v>
      </c>
      <c r="K411" s="37">
        <v>0</v>
      </c>
      <c r="L411" s="37">
        <v>2500</v>
      </c>
      <c r="M411" s="37">
        <v>2800</v>
      </c>
      <c r="N411" s="37">
        <v>2800</v>
      </c>
    </row>
    <row r="412" spans="1:14">
      <c r="A412" s="22" t="s">
        <v>9</v>
      </c>
      <c r="B412" s="22" t="s">
        <v>229</v>
      </c>
      <c r="C412" s="22">
        <v>105001</v>
      </c>
      <c r="D412" s="22">
        <v>500104</v>
      </c>
      <c r="E412" s="22" t="str">
        <f t="shared" si="6"/>
        <v>105001500104</v>
      </c>
      <c r="F412" s="37">
        <v>11266</v>
      </c>
      <c r="G412" s="37">
        <v>11266</v>
      </c>
      <c r="H412" s="37">
        <v>0</v>
      </c>
      <c r="I412" s="37">
        <v>0</v>
      </c>
      <c r="J412" s="37">
        <v>0</v>
      </c>
      <c r="K412" s="37">
        <v>4910</v>
      </c>
      <c r="L412" s="37">
        <v>0</v>
      </c>
      <c r="M412" s="37">
        <v>0</v>
      </c>
      <c r="N412" s="37">
        <v>153</v>
      </c>
    </row>
    <row r="413" spans="1:14">
      <c r="A413" s="22" t="s">
        <v>9</v>
      </c>
      <c r="B413" s="22" t="s">
        <v>231</v>
      </c>
      <c r="C413" s="22">
        <v>105001</v>
      </c>
      <c r="D413" s="22">
        <v>500107</v>
      </c>
      <c r="E413" s="22" t="str">
        <f t="shared" si="6"/>
        <v>105001500107</v>
      </c>
      <c r="F413" s="37">
        <v>550</v>
      </c>
      <c r="G413" s="37">
        <v>550</v>
      </c>
      <c r="H413" s="37">
        <v>0</v>
      </c>
      <c r="I413" s="37">
        <v>0</v>
      </c>
      <c r="J413" s="37">
        <v>0</v>
      </c>
      <c r="K413" s="37">
        <v>303</v>
      </c>
      <c r="L413" s="37">
        <v>750</v>
      </c>
      <c r="M413" s="37">
        <v>325</v>
      </c>
      <c r="N413" s="37">
        <v>550</v>
      </c>
    </row>
    <row r="414" spans="1:14">
      <c r="A414" s="22" t="s">
        <v>9</v>
      </c>
      <c r="B414" s="22" t="s">
        <v>236</v>
      </c>
      <c r="C414" s="22">
        <v>105001</v>
      </c>
      <c r="D414" s="22">
        <v>500114</v>
      </c>
      <c r="E414" s="22" t="str">
        <f t="shared" si="6"/>
        <v>105001500114</v>
      </c>
      <c r="F414" s="37">
        <v>0</v>
      </c>
      <c r="G414" s="37">
        <v>0</v>
      </c>
      <c r="H414" s="37">
        <v>0</v>
      </c>
      <c r="I414" s="37">
        <v>0</v>
      </c>
      <c r="J414" s="37">
        <v>0</v>
      </c>
      <c r="K414" s="37">
        <v>0</v>
      </c>
      <c r="L414" s="37">
        <v>0</v>
      </c>
      <c r="M414" s="37">
        <v>0</v>
      </c>
      <c r="N414" s="37">
        <v>485.52</v>
      </c>
    </row>
    <row r="415" spans="1:14">
      <c r="A415" s="22" t="s">
        <v>9</v>
      </c>
      <c r="B415" s="22" t="s">
        <v>237</v>
      </c>
      <c r="C415" s="22">
        <v>105001</v>
      </c>
      <c r="D415" s="22">
        <v>500115</v>
      </c>
      <c r="E415" s="22" t="str">
        <f t="shared" si="6"/>
        <v>105001500115</v>
      </c>
      <c r="F415" s="37">
        <v>3464</v>
      </c>
      <c r="G415" s="37">
        <v>3464</v>
      </c>
      <c r="H415" s="37">
        <v>0</v>
      </c>
      <c r="I415" s="37">
        <v>0</v>
      </c>
      <c r="J415" s="37">
        <v>0</v>
      </c>
      <c r="K415" s="37">
        <v>54049.25</v>
      </c>
      <c r="L415" s="37">
        <v>52993.82</v>
      </c>
      <c r="M415" s="37">
        <v>43559.19</v>
      </c>
      <c r="N415" s="37">
        <v>38869.980000000003</v>
      </c>
    </row>
    <row r="416" spans="1:14">
      <c r="A416" s="22" t="s">
        <v>9</v>
      </c>
      <c r="B416" s="22" t="s">
        <v>239</v>
      </c>
      <c r="C416" s="22">
        <v>105001</v>
      </c>
      <c r="D416" s="22">
        <v>500117</v>
      </c>
      <c r="E416" s="22" t="str">
        <f t="shared" si="6"/>
        <v>105001500117</v>
      </c>
      <c r="F416" s="37">
        <v>60000</v>
      </c>
      <c r="G416" s="37">
        <v>60000</v>
      </c>
      <c r="H416" s="37">
        <v>45629.97</v>
      </c>
      <c r="I416" s="37">
        <v>41081.97</v>
      </c>
      <c r="J416" s="37">
        <v>4548</v>
      </c>
      <c r="K416" s="37">
        <v>67295.63</v>
      </c>
      <c r="L416" s="37">
        <v>49419.67</v>
      </c>
      <c r="M416" s="37">
        <v>12117.3</v>
      </c>
      <c r="N416" s="37">
        <v>0</v>
      </c>
    </row>
    <row r="417" spans="1:14">
      <c r="A417" s="22" t="s">
        <v>9</v>
      </c>
      <c r="B417" s="22" t="s">
        <v>240</v>
      </c>
      <c r="C417" s="22">
        <v>105001</v>
      </c>
      <c r="D417" s="22">
        <v>500118</v>
      </c>
      <c r="E417" s="22" t="str">
        <f t="shared" si="6"/>
        <v>105001500118</v>
      </c>
      <c r="F417" s="37">
        <v>3645</v>
      </c>
      <c r="G417" s="37">
        <v>3645</v>
      </c>
      <c r="H417" s="37">
        <v>0</v>
      </c>
      <c r="I417" s="37">
        <v>0</v>
      </c>
      <c r="J417" s="37">
        <v>0</v>
      </c>
      <c r="K417" s="37">
        <v>1700.99</v>
      </c>
      <c r="L417" s="37">
        <v>260.16000000000003</v>
      </c>
      <c r="M417" s="37">
        <v>309.72000000000003</v>
      </c>
      <c r="N417" s="37">
        <v>132.44</v>
      </c>
    </row>
    <row r="418" spans="1:14">
      <c r="A418" s="22" t="s">
        <v>9</v>
      </c>
      <c r="B418" s="22" t="s">
        <v>254</v>
      </c>
      <c r="C418" s="22">
        <v>105001</v>
      </c>
      <c r="D418" s="22">
        <v>500196</v>
      </c>
      <c r="E418" s="22" t="str">
        <f t="shared" si="6"/>
        <v>105001500196</v>
      </c>
      <c r="F418" s="37">
        <v>0</v>
      </c>
      <c r="G418" s="37">
        <v>0</v>
      </c>
      <c r="H418" s="37">
        <v>0</v>
      </c>
      <c r="I418" s="37">
        <v>0</v>
      </c>
      <c r="J418" s="37">
        <v>0</v>
      </c>
      <c r="K418" s="37">
        <v>0</v>
      </c>
      <c r="L418" s="37">
        <v>0</v>
      </c>
      <c r="M418" s="37">
        <v>203.96</v>
      </c>
      <c r="N418" s="37">
        <v>42.59</v>
      </c>
    </row>
    <row r="419" spans="1:14">
      <c r="A419" s="22" t="s">
        <v>9</v>
      </c>
      <c r="B419" s="22" t="s">
        <v>255</v>
      </c>
      <c r="C419" s="22">
        <v>105001</v>
      </c>
      <c r="D419" s="22">
        <v>500197</v>
      </c>
      <c r="E419" s="22" t="str">
        <f t="shared" si="6"/>
        <v>105001500197</v>
      </c>
      <c r="F419" s="37">
        <v>0</v>
      </c>
      <c r="G419" s="37">
        <v>0</v>
      </c>
      <c r="H419" s="37">
        <v>0</v>
      </c>
      <c r="I419" s="37">
        <v>0</v>
      </c>
      <c r="J419" s="37">
        <v>0</v>
      </c>
      <c r="K419" s="37">
        <v>0</v>
      </c>
      <c r="L419" s="37">
        <v>0</v>
      </c>
      <c r="M419" s="37">
        <v>677.7</v>
      </c>
      <c r="N419" s="37">
        <v>1869.2</v>
      </c>
    </row>
    <row r="420" spans="1:14">
      <c r="A420" s="22" t="s">
        <v>9</v>
      </c>
      <c r="B420" s="22" t="s">
        <v>84</v>
      </c>
      <c r="C420" s="22">
        <v>105001</v>
      </c>
      <c r="D420" s="22">
        <v>630000</v>
      </c>
      <c r="E420" s="22" t="str">
        <f t="shared" si="6"/>
        <v>105001630000</v>
      </c>
      <c r="F420" s="37">
        <v>15</v>
      </c>
      <c r="G420" s="37">
        <v>15</v>
      </c>
      <c r="H420" s="37">
        <v>0</v>
      </c>
      <c r="I420" s="37">
        <v>0</v>
      </c>
      <c r="J420" s="37">
        <v>0</v>
      </c>
      <c r="K420" s="37">
        <v>1843.85</v>
      </c>
      <c r="L420" s="37">
        <v>12210</v>
      </c>
      <c r="M420" s="37">
        <v>37845.379999999997</v>
      </c>
      <c r="N420" s="37">
        <v>34006.14</v>
      </c>
    </row>
    <row r="421" spans="1:14">
      <c r="A421" s="22" t="s">
        <v>9</v>
      </c>
      <c r="B421" s="22" t="s">
        <v>261</v>
      </c>
      <c r="C421" s="22">
        <v>105001</v>
      </c>
      <c r="D421" s="22">
        <v>640004</v>
      </c>
      <c r="E421" s="22" t="str">
        <f t="shared" si="6"/>
        <v>105001640004</v>
      </c>
      <c r="F421" s="37">
        <v>0</v>
      </c>
      <c r="G421" s="37">
        <v>0</v>
      </c>
      <c r="H421" s="37">
        <v>0</v>
      </c>
      <c r="I421" s="37">
        <v>0</v>
      </c>
      <c r="J421" s="37">
        <v>0</v>
      </c>
      <c r="K421" s="37">
        <v>0</v>
      </c>
      <c r="L421" s="37">
        <v>0</v>
      </c>
      <c r="M421" s="37">
        <v>10070.02</v>
      </c>
      <c r="N421" s="37">
        <v>0</v>
      </c>
    </row>
    <row r="422" spans="1:14">
      <c r="A422" s="22" t="s">
        <v>9</v>
      </c>
      <c r="B422" s="22" t="s">
        <v>262</v>
      </c>
      <c r="C422" s="22">
        <v>105001</v>
      </c>
      <c r="D422" s="22">
        <v>640005</v>
      </c>
      <c r="E422" s="22" t="str">
        <f t="shared" si="6"/>
        <v>105001640005</v>
      </c>
      <c r="F422" s="37">
        <v>2000</v>
      </c>
      <c r="G422" s="37">
        <v>2000</v>
      </c>
      <c r="H422" s="37">
        <v>0</v>
      </c>
      <c r="I422" s="37">
        <v>0</v>
      </c>
      <c r="J422" s="37">
        <v>0</v>
      </c>
      <c r="K422" s="37">
        <v>2000</v>
      </c>
      <c r="L422" s="37">
        <v>0</v>
      </c>
      <c r="M422" s="37">
        <v>0</v>
      </c>
      <c r="N422" s="37">
        <v>0</v>
      </c>
    </row>
    <row r="423" spans="1:14">
      <c r="A423" s="22" t="s">
        <v>56</v>
      </c>
      <c r="B423" s="22" t="s">
        <v>823</v>
      </c>
      <c r="C423" s="22">
        <v>105002</v>
      </c>
      <c r="D423" s="22">
        <v>140015</v>
      </c>
      <c r="E423" s="22" t="str">
        <f t="shared" si="6"/>
        <v>105002140015</v>
      </c>
      <c r="F423" s="37">
        <v>15000</v>
      </c>
      <c r="G423" s="37">
        <v>15000</v>
      </c>
      <c r="H423" s="37">
        <v>2212.48</v>
      </c>
      <c r="I423" s="37">
        <v>2212.48</v>
      </c>
      <c r="J423" s="37">
        <v>0</v>
      </c>
      <c r="K423" s="37">
        <v>5532.72</v>
      </c>
      <c r="L423" s="37">
        <v>12961.94</v>
      </c>
      <c r="M423" s="37">
        <v>11652.77</v>
      </c>
      <c r="N423" s="37">
        <v>3287.34</v>
      </c>
    </row>
    <row r="424" spans="1:14">
      <c r="A424" s="22" t="s">
        <v>56</v>
      </c>
      <c r="B424" s="22" t="s">
        <v>190</v>
      </c>
      <c r="C424" s="22">
        <v>105002</v>
      </c>
      <c r="D424" s="22">
        <v>230010</v>
      </c>
      <c r="E424" s="22" t="str">
        <f t="shared" si="6"/>
        <v>105002230010</v>
      </c>
      <c r="F424" s="37">
        <v>110000</v>
      </c>
      <c r="G424" s="37">
        <v>110000</v>
      </c>
      <c r="H424" s="37">
        <v>4672.4399999999996</v>
      </c>
      <c r="I424" s="37">
        <v>4672.4399999999996</v>
      </c>
      <c r="J424" s="37">
        <v>0</v>
      </c>
      <c r="K424" s="37">
        <v>14912.42</v>
      </c>
      <c r="L424" s="37">
        <v>60469.62</v>
      </c>
      <c r="M424" s="37">
        <v>54927.89</v>
      </c>
      <c r="N424" s="37">
        <v>18812.59</v>
      </c>
    </row>
    <row r="425" spans="1:14">
      <c r="A425" s="22" t="s">
        <v>56</v>
      </c>
      <c r="B425" s="22" t="s">
        <v>192</v>
      </c>
      <c r="C425" s="22">
        <v>105002</v>
      </c>
      <c r="D425" s="22">
        <v>230020</v>
      </c>
      <c r="E425" s="22" t="str">
        <f t="shared" si="6"/>
        <v>105002230020</v>
      </c>
      <c r="F425" s="37">
        <v>0</v>
      </c>
      <c r="G425" s="37">
        <v>0</v>
      </c>
      <c r="H425" s="37">
        <v>0</v>
      </c>
      <c r="I425" s="37">
        <v>0</v>
      </c>
      <c r="J425" s="37">
        <v>0</v>
      </c>
      <c r="K425" s="37">
        <v>629.13</v>
      </c>
      <c r="L425" s="37">
        <v>0</v>
      </c>
      <c r="M425" s="37">
        <v>0</v>
      </c>
      <c r="N425" s="37">
        <v>0</v>
      </c>
    </row>
    <row r="426" spans="1:14">
      <c r="A426" s="22" t="s">
        <v>56</v>
      </c>
      <c r="B426" s="22" t="s">
        <v>194</v>
      </c>
      <c r="C426" s="22">
        <v>105002</v>
      </c>
      <c r="D426" s="22">
        <v>230050</v>
      </c>
      <c r="E426" s="22" t="str">
        <f t="shared" si="6"/>
        <v>105002230050</v>
      </c>
      <c r="F426" s="37">
        <v>0</v>
      </c>
      <c r="G426" s="37">
        <v>0</v>
      </c>
      <c r="H426" s="37">
        <v>0</v>
      </c>
      <c r="I426" s="37">
        <v>0</v>
      </c>
      <c r="J426" s="37">
        <v>0</v>
      </c>
      <c r="K426" s="37">
        <v>3163.5</v>
      </c>
      <c r="L426" s="37">
        <v>0</v>
      </c>
      <c r="M426" s="37">
        <v>0</v>
      </c>
      <c r="N426" s="37">
        <v>0</v>
      </c>
    </row>
    <row r="427" spans="1:14">
      <c r="A427" s="22" t="s">
        <v>56</v>
      </c>
      <c r="B427" s="22" t="s">
        <v>218</v>
      </c>
      <c r="C427" s="22">
        <v>105002</v>
      </c>
      <c r="D427" s="22">
        <v>410001</v>
      </c>
      <c r="E427" s="22" t="str">
        <f t="shared" si="6"/>
        <v>105002410001</v>
      </c>
      <c r="F427" s="37">
        <v>1000</v>
      </c>
      <c r="G427" s="37">
        <v>1000</v>
      </c>
      <c r="H427" s="37">
        <v>0</v>
      </c>
      <c r="I427" s="37">
        <v>0</v>
      </c>
      <c r="J427" s="37">
        <v>0</v>
      </c>
      <c r="K427" s="37">
        <v>1859.49</v>
      </c>
      <c r="L427" s="37">
        <v>1990.9</v>
      </c>
      <c r="M427" s="37">
        <v>2585.79</v>
      </c>
      <c r="N427" s="37">
        <v>499.91</v>
      </c>
    </row>
    <row r="428" spans="1:14">
      <c r="A428" s="22" t="s">
        <v>56</v>
      </c>
      <c r="B428" s="22" t="s">
        <v>219</v>
      </c>
      <c r="C428" s="22">
        <v>105002</v>
      </c>
      <c r="D428" s="22">
        <v>410003</v>
      </c>
      <c r="E428" s="22" t="str">
        <f t="shared" si="6"/>
        <v>105002410003</v>
      </c>
      <c r="F428" s="37">
        <v>2000</v>
      </c>
      <c r="G428" s="37">
        <v>2000</v>
      </c>
      <c r="H428" s="37">
        <v>0</v>
      </c>
      <c r="I428" s="37">
        <v>0</v>
      </c>
      <c r="J428" s="37">
        <v>0</v>
      </c>
      <c r="K428" s="37">
        <v>0</v>
      </c>
      <c r="L428" s="37">
        <v>5</v>
      </c>
      <c r="M428" s="37">
        <v>118.1</v>
      </c>
      <c r="N428" s="37">
        <v>142.94999999999999</v>
      </c>
    </row>
    <row r="429" spans="1:14">
      <c r="A429" s="22" t="s">
        <v>56</v>
      </c>
      <c r="B429" s="22" t="s">
        <v>220</v>
      </c>
      <c r="C429" s="22">
        <v>105002</v>
      </c>
      <c r="D429" s="22">
        <v>410004</v>
      </c>
      <c r="E429" s="22" t="str">
        <f t="shared" si="6"/>
        <v>105002410004</v>
      </c>
      <c r="F429" s="37">
        <v>3000</v>
      </c>
      <c r="G429" s="37">
        <v>3000</v>
      </c>
      <c r="H429" s="37">
        <v>1500</v>
      </c>
      <c r="I429" s="37">
        <v>0</v>
      </c>
      <c r="J429" s="37">
        <v>1500</v>
      </c>
      <c r="K429" s="37">
        <v>6609.23</v>
      </c>
      <c r="L429" s="37">
        <v>2914.18</v>
      </c>
      <c r="M429" s="37">
        <v>1902.98</v>
      </c>
      <c r="N429" s="37">
        <v>0</v>
      </c>
    </row>
    <row r="430" spans="1:14">
      <c r="A430" s="22" t="s">
        <v>56</v>
      </c>
      <c r="B430" s="22" t="s">
        <v>221</v>
      </c>
      <c r="C430" s="22">
        <v>105002</v>
      </c>
      <c r="D430" s="22">
        <v>410005</v>
      </c>
      <c r="E430" s="22" t="str">
        <f t="shared" si="6"/>
        <v>105002410005</v>
      </c>
      <c r="F430" s="37">
        <v>250</v>
      </c>
      <c r="G430" s="37">
        <v>250</v>
      </c>
      <c r="H430" s="37">
        <v>0</v>
      </c>
      <c r="I430" s="37">
        <v>0</v>
      </c>
      <c r="J430" s="37">
        <v>0</v>
      </c>
      <c r="K430" s="37">
        <v>1270.1400000000001</v>
      </c>
      <c r="L430" s="37">
        <v>1375.6</v>
      </c>
      <c r="M430" s="37">
        <v>0</v>
      </c>
      <c r="N430" s="37">
        <v>0</v>
      </c>
    </row>
    <row r="431" spans="1:14">
      <c r="A431" s="22" t="s">
        <v>56</v>
      </c>
      <c r="B431" s="22" t="s">
        <v>229</v>
      </c>
      <c r="C431" s="22">
        <v>105002</v>
      </c>
      <c r="D431" s="22">
        <v>500104</v>
      </c>
      <c r="E431" s="22" t="str">
        <f t="shared" si="6"/>
        <v>105002500104</v>
      </c>
      <c r="F431" s="37">
        <v>8000</v>
      </c>
      <c r="G431" s="37">
        <v>8000</v>
      </c>
      <c r="H431" s="37">
        <v>0</v>
      </c>
      <c r="I431" s="37">
        <v>0</v>
      </c>
      <c r="J431" s="37">
        <v>0</v>
      </c>
      <c r="K431" s="37">
        <v>0</v>
      </c>
      <c r="L431" s="37">
        <v>0</v>
      </c>
      <c r="M431" s="37">
        <v>0</v>
      </c>
      <c r="N431" s="37">
        <v>0</v>
      </c>
    </row>
    <row r="432" spans="1:14">
      <c r="A432" s="22" t="s">
        <v>56</v>
      </c>
      <c r="B432" s="22" t="s">
        <v>239</v>
      </c>
      <c r="C432" s="22">
        <v>105002</v>
      </c>
      <c r="D432" s="22">
        <v>500117</v>
      </c>
      <c r="E432" s="22" t="str">
        <f t="shared" si="6"/>
        <v>105002500117</v>
      </c>
      <c r="F432" s="37">
        <v>0</v>
      </c>
      <c r="G432" s="37">
        <v>0</v>
      </c>
      <c r="H432" s="37">
        <v>0</v>
      </c>
      <c r="I432" s="37">
        <v>0</v>
      </c>
      <c r="J432" s="37">
        <v>0</v>
      </c>
      <c r="K432" s="37">
        <v>0</v>
      </c>
      <c r="L432" s="37">
        <v>0</v>
      </c>
      <c r="M432" s="37">
        <v>1523.82</v>
      </c>
      <c r="N432" s="37">
        <v>0</v>
      </c>
    </row>
    <row r="433" spans="1:14">
      <c r="A433" s="22" t="s">
        <v>56</v>
      </c>
      <c r="B433" s="22" t="s">
        <v>240</v>
      </c>
      <c r="C433" s="22">
        <v>105002</v>
      </c>
      <c r="D433" s="22">
        <v>500118</v>
      </c>
      <c r="E433" s="22" t="str">
        <f t="shared" si="6"/>
        <v>105002500118</v>
      </c>
      <c r="F433" s="37">
        <v>0</v>
      </c>
      <c r="G433" s="37">
        <v>0</v>
      </c>
      <c r="H433" s="37">
        <v>0</v>
      </c>
      <c r="I433" s="37">
        <v>0</v>
      </c>
      <c r="J433" s="37">
        <v>0</v>
      </c>
      <c r="K433" s="37">
        <v>0</v>
      </c>
      <c r="L433" s="37">
        <v>3087.53</v>
      </c>
      <c r="M433" s="37">
        <v>2833.09</v>
      </c>
      <c r="N433" s="37">
        <v>0</v>
      </c>
    </row>
    <row r="434" spans="1:14">
      <c r="A434" s="22" t="s">
        <v>827</v>
      </c>
      <c r="B434" s="22" t="s">
        <v>823</v>
      </c>
      <c r="C434" s="22">
        <v>105003</v>
      </c>
      <c r="D434" s="22">
        <v>140015</v>
      </c>
      <c r="E434" s="22" t="str">
        <f t="shared" si="6"/>
        <v>105003140015</v>
      </c>
      <c r="F434" s="37">
        <v>0</v>
      </c>
      <c r="G434" s="37">
        <v>0</v>
      </c>
      <c r="H434" s="37">
        <v>0</v>
      </c>
      <c r="I434" s="37">
        <v>0</v>
      </c>
      <c r="J434" s="37">
        <v>0</v>
      </c>
      <c r="K434" s="37">
        <v>0</v>
      </c>
      <c r="L434" s="37">
        <v>0</v>
      </c>
      <c r="M434" s="37">
        <v>1999.62</v>
      </c>
      <c r="N434" s="37">
        <v>1999.62</v>
      </c>
    </row>
    <row r="435" spans="1:14">
      <c r="A435" s="22" t="s">
        <v>833</v>
      </c>
      <c r="B435" s="22" t="s">
        <v>823</v>
      </c>
      <c r="C435" s="22">
        <v>105004</v>
      </c>
      <c r="D435" s="22">
        <v>140015</v>
      </c>
      <c r="E435" s="22" t="str">
        <f t="shared" si="6"/>
        <v>105004140015</v>
      </c>
      <c r="F435" s="37">
        <v>0</v>
      </c>
      <c r="G435" s="37">
        <v>0</v>
      </c>
      <c r="H435" s="37">
        <v>0</v>
      </c>
      <c r="I435" s="37">
        <v>0</v>
      </c>
      <c r="J435" s="37">
        <v>0</v>
      </c>
      <c r="K435" s="37">
        <v>9868.19</v>
      </c>
      <c r="L435" s="37">
        <v>9579.82</v>
      </c>
      <c r="M435" s="37">
        <v>5895.35</v>
      </c>
      <c r="N435" s="37">
        <v>4980.1000000000004</v>
      </c>
    </row>
    <row r="436" spans="1:14">
      <c r="A436" s="22" t="s">
        <v>833</v>
      </c>
      <c r="B436" s="22" t="s">
        <v>190</v>
      </c>
      <c r="C436" s="22">
        <v>105004</v>
      </c>
      <c r="D436" s="22">
        <v>230010</v>
      </c>
      <c r="E436" s="22" t="str">
        <f t="shared" si="6"/>
        <v>105004230010</v>
      </c>
      <c r="F436" s="37">
        <v>0</v>
      </c>
      <c r="G436" s="37">
        <v>0</v>
      </c>
      <c r="H436" s="37">
        <v>0</v>
      </c>
      <c r="I436" s="37">
        <v>0</v>
      </c>
      <c r="J436" s="37">
        <v>0</v>
      </c>
      <c r="K436" s="37">
        <v>61318.65</v>
      </c>
      <c r="L436" s="37">
        <v>1172.6300000000001</v>
      </c>
      <c r="M436" s="37">
        <v>4124.91</v>
      </c>
      <c r="N436" s="37">
        <v>0</v>
      </c>
    </row>
    <row r="437" spans="1:14">
      <c r="A437" s="22" t="s">
        <v>833</v>
      </c>
      <c r="B437" s="22" t="s">
        <v>192</v>
      </c>
      <c r="C437" s="22">
        <v>105004</v>
      </c>
      <c r="D437" s="22">
        <v>230020</v>
      </c>
      <c r="E437" s="22" t="str">
        <f t="shared" si="6"/>
        <v>105004230020</v>
      </c>
      <c r="F437" s="37">
        <v>0</v>
      </c>
      <c r="G437" s="37">
        <v>0</v>
      </c>
      <c r="H437" s="37">
        <v>0</v>
      </c>
      <c r="I437" s="37">
        <v>0</v>
      </c>
      <c r="J437" s="37">
        <v>0</v>
      </c>
      <c r="K437" s="37">
        <v>6376.91</v>
      </c>
      <c r="L437" s="37">
        <v>0</v>
      </c>
      <c r="M437" s="37">
        <v>0</v>
      </c>
      <c r="N437" s="37">
        <v>0</v>
      </c>
    </row>
    <row r="438" spans="1:14">
      <c r="A438" s="22" t="s">
        <v>833</v>
      </c>
      <c r="B438" s="22" t="s">
        <v>194</v>
      </c>
      <c r="C438" s="22">
        <v>105004</v>
      </c>
      <c r="D438" s="22">
        <v>230050</v>
      </c>
      <c r="E438" s="22" t="str">
        <f t="shared" si="6"/>
        <v>105004230050</v>
      </c>
      <c r="F438" s="37">
        <v>0</v>
      </c>
      <c r="G438" s="37">
        <v>0</v>
      </c>
      <c r="H438" s="37">
        <v>0</v>
      </c>
      <c r="I438" s="37">
        <v>0</v>
      </c>
      <c r="J438" s="37">
        <v>0</v>
      </c>
      <c r="K438" s="37">
        <v>0</v>
      </c>
      <c r="L438" s="37">
        <v>0</v>
      </c>
      <c r="M438" s="37">
        <v>4184.88</v>
      </c>
      <c r="N438" s="37">
        <v>0</v>
      </c>
    </row>
    <row r="439" spans="1:14">
      <c r="A439" s="22" t="s">
        <v>833</v>
      </c>
      <c r="B439" s="22" t="s">
        <v>218</v>
      </c>
      <c r="C439" s="22">
        <v>105004</v>
      </c>
      <c r="D439" s="22">
        <v>410001</v>
      </c>
      <c r="E439" s="22" t="str">
        <f t="shared" si="6"/>
        <v>105004410001</v>
      </c>
      <c r="F439" s="37">
        <v>0</v>
      </c>
      <c r="G439" s="37">
        <v>0</v>
      </c>
      <c r="H439" s="37">
        <v>0</v>
      </c>
      <c r="I439" s="37">
        <v>0</v>
      </c>
      <c r="J439" s="37">
        <v>0</v>
      </c>
      <c r="K439" s="37">
        <v>101962.38</v>
      </c>
      <c r="L439" s="37">
        <v>23968.75</v>
      </c>
      <c r="M439" s="37">
        <v>496.04</v>
      </c>
      <c r="N439" s="37">
        <v>1103.81</v>
      </c>
    </row>
    <row r="440" spans="1:14">
      <c r="A440" s="22" t="s">
        <v>833</v>
      </c>
      <c r="B440" s="22" t="s">
        <v>219</v>
      </c>
      <c r="C440" s="22">
        <v>105004</v>
      </c>
      <c r="D440" s="22">
        <v>410003</v>
      </c>
      <c r="E440" s="22" t="str">
        <f t="shared" si="6"/>
        <v>105004410003</v>
      </c>
      <c r="F440" s="37">
        <v>0</v>
      </c>
      <c r="G440" s="37">
        <v>0</v>
      </c>
      <c r="H440" s="37">
        <v>0</v>
      </c>
      <c r="I440" s="37">
        <v>0</v>
      </c>
      <c r="J440" s="37">
        <v>0</v>
      </c>
      <c r="K440" s="37">
        <v>0</v>
      </c>
      <c r="L440" s="37">
        <v>0</v>
      </c>
      <c r="M440" s="37">
        <v>35.6</v>
      </c>
      <c r="N440" s="37">
        <v>0</v>
      </c>
    </row>
    <row r="441" spans="1:14">
      <c r="A441" s="22" t="s">
        <v>833</v>
      </c>
      <c r="B441" s="22" t="s">
        <v>220</v>
      </c>
      <c r="C441" s="22">
        <v>105004</v>
      </c>
      <c r="D441" s="22">
        <v>410004</v>
      </c>
      <c r="E441" s="22" t="str">
        <f t="shared" si="6"/>
        <v>105004410004</v>
      </c>
      <c r="F441" s="37">
        <v>0</v>
      </c>
      <c r="G441" s="37">
        <v>0</v>
      </c>
      <c r="H441" s="37">
        <v>0</v>
      </c>
      <c r="I441" s="37">
        <v>0</v>
      </c>
      <c r="J441" s="37">
        <v>0</v>
      </c>
      <c r="K441" s="37">
        <v>44279.42</v>
      </c>
      <c r="L441" s="37">
        <v>1622.41</v>
      </c>
      <c r="M441" s="37">
        <v>3516.38</v>
      </c>
      <c r="N441" s="37">
        <v>0</v>
      </c>
    </row>
    <row r="442" spans="1:14">
      <c r="A442" s="22" t="s">
        <v>833</v>
      </c>
      <c r="B442" s="22" t="s">
        <v>221</v>
      </c>
      <c r="C442" s="22">
        <v>105004</v>
      </c>
      <c r="D442" s="22">
        <v>410005</v>
      </c>
      <c r="E442" s="22" t="str">
        <f t="shared" si="6"/>
        <v>105004410005</v>
      </c>
      <c r="F442" s="37">
        <v>0</v>
      </c>
      <c r="G442" s="37">
        <v>0</v>
      </c>
      <c r="H442" s="37">
        <v>0</v>
      </c>
      <c r="I442" s="37">
        <v>0</v>
      </c>
      <c r="J442" s="37">
        <v>0</v>
      </c>
      <c r="K442" s="37">
        <v>227.27</v>
      </c>
      <c r="L442" s="37">
        <v>677.7</v>
      </c>
      <c r="M442" s="37">
        <v>0</v>
      </c>
      <c r="N442" s="37">
        <v>0</v>
      </c>
    </row>
    <row r="443" spans="1:14">
      <c r="A443" s="22" t="s">
        <v>833</v>
      </c>
      <c r="B443" s="22" t="s">
        <v>229</v>
      </c>
      <c r="C443" s="22">
        <v>105004</v>
      </c>
      <c r="D443" s="22">
        <v>500104</v>
      </c>
      <c r="E443" s="22" t="str">
        <f t="shared" si="6"/>
        <v>105004500104</v>
      </c>
      <c r="F443" s="37">
        <v>0</v>
      </c>
      <c r="G443" s="37">
        <v>0</v>
      </c>
      <c r="H443" s="37">
        <v>0</v>
      </c>
      <c r="I443" s="37">
        <v>0</v>
      </c>
      <c r="J443" s="37">
        <v>0</v>
      </c>
      <c r="K443" s="37">
        <v>0</v>
      </c>
      <c r="L443" s="37">
        <v>863.99</v>
      </c>
      <c r="M443" s="37">
        <v>0</v>
      </c>
      <c r="N443" s="37">
        <v>0</v>
      </c>
    </row>
    <row r="444" spans="1:14">
      <c r="A444" s="22" t="s">
        <v>833</v>
      </c>
      <c r="B444" s="22" t="s">
        <v>240</v>
      </c>
      <c r="C444" s="22">
        <v>105004</v>
      </c>
      <c r="D444" s="22">
        <v>500118</v>
      </c>
      <c r="E444" s="22" t="str">
        <f t="shared" si="6"/>
        <v>105004500118</v>
      </c>
      <c r="F444" s="37">
        <v>0</v>
      </c>
      <c r="G444" s="37">
        <v>0</v>
      </c>
      <c r="H444" s="37">
        <v>0</v>
      </c>
      <c r="I444" s="37">
        <v>0</v>
      </c>
      <c r="J444" s="37">
        <v>0</v>
      </c>
      <c r="K444" s="37">
        <v>15240.21</v>
      </c>
      <c r="L444" s="37">
        <v>14775.35</v>
      </c>
      <c r="M444" s="37">
        <v>14250.49</v>
      </c>
      <c r="N444" s="37">
        <v>1477.1</v>
      </c>
    </row>
    <row r="445" spans="1:14">
      <c r="A445" s="22" t="s">
        <v>833</v>
      </c>
      <c r="B445" s="22" t="s">
        <v>82</v>
      </c>
      <c r="C445" s="22">
        <v>105004</v>
      </c>
      <c r="D445" s="22">
        <v>500122</v>
      </c>
      <c r="E445" s="22" t="str">
        <f t="shared" si="6"/>
        <v>105004500122</v>
      </c>
      <c r="F445" s="37">
        <v>0</v>
      </c>
      <c r="G445" s="37">
        <v>0</v>
      </c>
      <c r="H445" s="37">
        <v>0</v>
      </c>
      <c r="I445" s="37">
        <v>0</v>
      </c>
      <c r="J445" s="37">
        <v>0</v>
      </c>
      <c r="K445" s="37">
        <v>16913.04</v>
      </c>
      <c r="L445" s="37">
        <v>4794.28</v>
      </c>
      <c r="M445" s="37">
        <v>2409.1799999999998</v>
      </c>
      <c r="N445" s="37">
        <v>0</v>
      </c>
    </row>
    <row r="446" spans="1:14">
      <c r="A446" s="22" t="s">
        <v>833</v>
      </c>
      <c r="B446" s="22" t="s">
        <v>63</v>
      </c>
      <c r="C446" s="22">
        <v>105004</v>
      </c>
      <c r="D446" s="22">
        <v>500126</v>
      </c>
      <c r="E446" s="22" t="str">
        <f t="shared" si="6"/>
        <v>105004500126</v>
      </c>
      <c r="F446" s="37">
        <v>0</v>
      </c>
      <c r="G446" s="37">
        <v>0</v>
      </c>
      <c r="H446" s="37">
        <v>0</v>
      </c>
      <c r="I446" s="37">
        <v>0</v>
      </c>
      <c r="J446" s="37">
        <v>0</v>
      </c>
      <c r="K446" s="37">
        <v>5000</v>
      </c>
      <c r="L446" s="37">
        <v>0</v>
      </c>
      <c r="M446" s="37">
        <v>0</v>
      </c>
      <c r="N446" s="37">
        <v>2882.34</v>
      </c>
    </row>
    <row r="447" spans="1:14">
      <c r="A447" s="22" t="s">
        <v>833</v>
      </c>
      <c r="B447" s="22" t="s">
        <v>260</v>
      </c>
      <c r="C447" s="22">
        <v>105004</v>
      </c>
      <c r="D447" s="22">
        <v>640001</v>
      </c>
      <c r="E447" s="22" t="str">
        <f t="shared" si="6"/>
        <v>105004640001</v>
      </c>
      <c r="F447" s="37">
        <v>0</v>
      </c>
      <c r="G447" s="37">
        <v>0</v>
      </c>
      <c r="H447" s="37">
        <v>0</v>
      </c>
      <c r="I447" s="37">
        <v>0</v>
      </c>
      <c r="J447" s="37">
        <v>0</v>
      </c>
      <c r="K447" s="37">
        <v>4319.6000000000004</v>
      </c>
      <c r="L447" s="37">
        <v>0</v>
      </c>
      <c r="M447" s="37">
        <v>4889.8</v>
      </c>
      <c r="N447" s="37">
        <v>0</v>
      </c>
    </row>
    <row r="448" spans="1:14">
      <c r="A448" s="22" t="s">
        <v>834</v>
      </c>
      <c r="B448" s="22" t="s">
        <v>823</v>
      </c>
      <c r="C448" s="22">
        <v>105005</v>
      </c>
      <c r="D448" s="22">
        <v>140015</v>
      </c>
      <c r="E448" s="22" t="str">
        <f t="shared" si="6"/>
        <v>105005140015</v>
      </c>
      <c r="F448" s="37">
        <v>23646</v>
      </c>
      <c r="G448" s="37">
        <v>23646</v>
      </c>
      <c r="H448" s="37">
        <v>0</v>
      </c>
      <c r="I448" s="37">
        <v>0</v>
      </c>
      <c r="J448" s="37">
        <v>0</v>
      </c>
      <c r="K448" s="37">
        <v>0</v>
      </c>
      <c r="L448" s="37">
        <v>0</v>
      </c>
      <c r="M448" s="37">
        <v>0</v>
      </c>
      <c r="N448" s="37">
        <v>0</v>
      </c>
    </row>
    <row r="449" spans="1:14">
      <c r="A449" s="22" t="s">
        <v>834</v>
      </c>
      <c r="B449" s="22" t="s">
        <v>192</v>
      </c>
      <c r="C449" s="22">
        <v>105005</v>
      </c>
      <c r="D449" s="22">
        <v>230020</v>
      </c>
      <c r="E449" s="22" t="str">
        <f t="shared" si="6"/>
        <v>105005230020</v>
      </c>
      <c r="F449" s="37">
        <v>5000</v>
      </c>
      <c r="G449" s="37">
        <v>5000</v>
      </c>
      <c r="H449" s="37">
        <v>0</v>
      </c>
      <c r="I449" s="37">
        <v>0</v>
      </c>
      <c r="J449" s="37">
        <v>0</v>
      </c>
      <c r="K449" s="37">
        <v>0</v>
      </c>
      <c r="L449" s="37">
        <v>0</v>
      </c>
      <c r="M449" s="37">
        <v>0</v>
      </c>
      <c r="N449" s="37">
        <v>0</v>
      </c>
    </row>
    <row r="450" spans="1:14">
      <c r="A450" s="22" t="s">
        <v>834</v>
      </c>
      <c r="B450" s="22" t="s">
        <v>195</v>
      </c>
      <c r="C450" s="22">
        <v>105005</v>
      </c>
      <c r="D450" s="22">
        <v>240010</v>
      </c>
      <c r="E450" s="22" t="str">
        <f t="shared" si="6"/>
        <v>105005240010</v>
      </c>
      <c r="F450" s="37">
        <v>25000</v>
      </c>
      <c r="G450" s="37">
        <v>25000</v>
      </c>
      <c r="H450" s="37">
        <v>0</v>
      </c>
      <c r="I450" s="37">
        <v>0</v>
      </c>
      <c r="J450" s="37">
        <v>0</v>
      </c>
      <c r="K450" s="37">
        <v>0</v>
      </c>
      <c r="L450" s="37">
        <v>0</v>
      </c>
      <c r="M450" s="37">
        <v>0</v>
      </c>
      <c r="N450" s="37">
        <v>0</v>
      </c>
    </row>
    <row r="451" spans="1:14">
      <c r="A451" s="22" t="s">
        <v>834</v>
      </c>
      <c r="B451" s="22" t="s">
        <v>218</v>
      </c>
      <c r="C451" s="22">
        <v>105005</v>
      </c>
      <c r="D451" s="22">
        <v>410001</v>
      </c>
      <c r="E451" s="22" t="str">
        <f t="shared" ref="E451:E514" si="7">CONCATENATE(C451,D451)</f>
        <v>105005410001</v>
      </c>
      <c r="F451" s="37">
        <v>7893</v>
      </c>
      <c r="G451" s="37">
        <v>7893</v>
      </c>
      <c r="H451" s="37">
        <v>0</v>
      </c>
      <c r="I451" s="37">
        <v>0</v>
      </c>
      <c r="J451" s="37">
        <v>0</v>
      </c>
      <c r="K451" s="37">
        <v>0</v>
      </c>
      <c r="L451" s="37">
        <v>0</v>
      </c>
      <c r="M451" s="37">
        <v>0</v>
      </c>
      <c r="N451" s="37">
        <v>0</v>
      </c>
    </row>
    <row r="452" spans="1:14">
      <c r="A452" s="22" t="s">
        <v>834</v>
      </c>
      <c r="B452" s="22" t="s">
        <v>219</v>
      </c>
      <c r="C452" s="22">
        <v>105005</v>
      </c>
      <c r="D452" s="22">
        <v>410003</v>
      </c>
      <c r="E452" s="22" t="str">
        <f t="shared" si="7"/>
        <v>105005410003</v>
      </c>
      <c r="F452" s="37">
        <v>4000</v>
      </c>
      <c r="G452" s="37">
        <v>4000</v>
      </c>
      <c r="H452" s="37">
        <v>0</v>
      </c>
      <c r="I452" s="37">
        <v>0</v>
      </c>
      <c r="J452" s="37">
        <v>0</v>
      </c>
      <c r="K452" s="37">
        <v>0</v>
      </c>
      <c r="L452" s="37">
        <v>0</v>
      </c>
      <c r="M452" s="37">
        <v>0</v>
      </c>
      <c r="N452" s="37">
        <v>0</v>
      </c>
    </row>
    <row r="453" spans="1:14">
      <c r="A453" s="22" t="s">
        <v>834</v>
      </c>
      <c r="B453" s="22" t="s">
        <v>220</v>
      </c>
      <c r="C453" s="22">
        <v>105005</v>
      </c>
      <c r="D453" s="22">
        <v>410004</v>
      </c>
      <c r="E453" s="22" t="str">
        <f t="shared" si="7"/>
        <v>105005410004</v>
      </c>
      <c r="F453" s="37">
        <v>7048</v>
      </c>
      <c r="G453" s="37">
        <v>7048</v>
      </c>
      <c r="H453" s="37">
        <v>0</v>
      </c>
      <c r="I453" s="37">
        <v>0</v>
      </c>
      <c r="J453" s="37">
        <v>0</v>
      </c>
      <c r="K453" s="37">
        <v>0</v>
      </c>
      <c r="L453" s="37">
        <v>0</v>
      </c>
      <c r="M453" s="37">
        <v>0</v>
      </c>
      <c r="N453" s="37">
        <v>0</v>
      </c>
    </row>
    <row r="454" spans="1:14">
      <c r="A454" s="22" t="s">
        <v>834</v>
      </c>
      <c r="B454" s="22" t="s">
        <v>221</v>
      </c>
      <c r="C454" s="22">
        <v>105005</v>
      </c>
      <c r="D454" s="22">
        <v>410005</v>
      </c>
      <c r="E454" s="22" t="str">
        <f t="shared" si="7"/>
        <v>105005410005</v>
      </c>
      <c r="F454" s="37">
        <v>1400</v>
      </c>
      <c r="G454" s="37">
        <v>1400</v>
      </c>
      <c r="H454" s="37">
        <v>0</v>
      </c>
      <c r="I454" s="37">
        <v>0</v>
      </c>
      <c r="J454" s="37">
        <v>0</v>
      </c>
      <c r="K454" s="37">
        <v>0</v>
      </c>
      <c r="L454" s="37">
        <v>0</v>
      </c>
      <c r="M454" s="37">
        <v>0</v>
      </c>
      <c r="N454" s="37">
        <v>0</v>
      </c>
    </row>
    <row r="455" spans="1:14">
      <c r="A455" s="22" t="s">
        <v>834</v>
      </c>
      <c r="B455" s="22" t="s">
        <v>240</v>
      </c>
      <c r="C455" s="22">
        <v>105005</v>
      </c>
      <c r="D455" s="22">
        <v>500118</v>
      </c>
      <c r="E455" s="22" t="str">
        <f t="shared" si="7"/>
        <v>105005500118</v>
      </c>
      <c r="F455" s="37">
        <v>3000</v>
      </c>
      <c r="G455" s="37">
        <v>3000</v>
      </c>
      <c r="H455" s="37">
        <v>0</v>
      </c>
      <c r="I455" s="37">
        <v>0</v>
      </c>
      <c r="J455" s="37">
        <v>0</v>
      </c>
      <c r="K455" s="37">
        <v>0</v>
      </c>
      <c r="L455" s="37">
        <v>0</v>
      </c>
      <c r="M455" s="37">
        <v>0</v>
      </c>
      <c r="N455" s="37">
        <v>0</v>
      </c>
    </row>
    <row r="456" spans="1:14">
      <c r="A456" s="22" t="s">
        <v>50</v>
      </c>
      <c r="B456" s="22" t="s">
        <v>823</v>
      </c>
      <c r="C456" s="22">
        <v>106000</v>
      </c>
      <c r="D456" s="22">
        <v>140015</v>
      </c>
      <c r="E456" s="22" t="str">
        <f t="shared" si="7"/>
        <v>106000140015</v>
      </c>
      <c r="F456" s="37">
        <v>0</v>
      </c>
      <c r="G456" s="37">
        <v>0</v>
      </c>
      <c r="H456" s="37">
        <v>0</v>
      </c>
      <c r="I456" s="37">
        <v>0</v>
      </c>
      <c r="J456" s="37">
        <v>0</v>
      </c>
      <c r="K456" s="37">
        <v>5982.92</v>
      </c>
      <c r="L456" s="37">
        <v>0</v>
      </c>
      <c r="M456" s="37">
        <v>0</v>
      </c>
      <c r="N456" s="37">
        <v>0</v>
      </c>
    </row>
    <row r="457" spans="1:14">
      <c r="A457" s="22" t="s">
        <v>50</v>
      </c>
      <c r="B457" s="22" t="s">
        <v>190</v>
      </c>
      <c r="C457" s="22">
        <v>106000</v>
      </c>
      <c r="D457" s="22">
        <v>230010</v>
      </c>
      <c r="E457" s="22" t="str">
        <f t="shared" si="7"/>
        <v>106000230010</v>
      </c>
      <c r="F457" s="37">
        <v>0</v>
      </c>
      <c r="G457" s="37">
        <v>0</v>
      </c>
      <c r="H457" s="37">
        <v>0</v>
      </c>
      <c r="I457" s="37">
        <v>0</v>
      </c>
      <c r="J457" s="37">
        <v>0</v>
      </c>
      <c r="K457" s="37">
        <v>32450.06</v>
      </c>
      <c r="L457" s="37">
        <v>64439.31</v>
      </c>
      <c r="M457" s="37">
        <v>56417.83</v>
      </c>
      <c r="N457" s="37">
        <v>35975.19</v>
      </c>
    </row>
    <row r="458" spans="1:14">
      <c r="A458" s="22" t="s">
        <v>50</v>
      </c>
      <c r="B458" s="22" t="s">
        <v>192</v>
      </c>
      <c r="C458" s="22">
        <v>106000</v>
      </c>
      <c r="D458" s="22">
        <v>230020</v>
      </c>
      <c r="E458" s="22" t="str">
        <f t="shared" si="7"/>
        <v>106000230020</v>
      </c>
      <c r="F458" s="37">
        <v>0</v>
      </c>
      <c r="G458" s="37">
        <v>0</v>
      </c>
      <c r="H458" s="37">
        <v>0</v>
      </c>
      <c r="I458" s="37">
        <v>0</v>
      </c>
      <c r="J458" s="37">
        <v>0</v>
      </c>
      <c r="K458" s="37">
        <v>1367.54</v>
      </c>
      <c r="L458" s="37">
        <v>28419.98</v>
      </c>
      <c r="M458" s="37">
        <v>23611.119999999999</v>
      </c>
      <c r="N458" s="37">
        <v>7103.45</v>
      </c>
    </row>
    <row r="459" spans="1:14">
      <c r="A459" s="22" t="s">
        <v>50</v>
      </c>
      <c r="B459" s="22" t="s">
        <v>218</v>
      </c>
      <c r="C459" s="22">
        <v>106000</v>
      </c>
      <c r="D459" s="22">
        <v>410001</v>
      </c>
      <c r="E459" s="22" t="str">
        <f t="shared" si="7"/>
        <v>106000410001</v>
      </c>
      <c r="F459" s="37">
        <v>0</v>
      </c>
      <c r="G459" s="37">
        <v>0</v>
      </c>
      <c r="H459" s="37">
        <v>0</v>
      </c>
      <c r="I459" s="37">
        <v>0</v>
      </c>
      <c r="J459" s="37">
        <v>0</v>
      </c>
      <c r="K459" s="37">
        <v>0</v>
      </c>
      <c r="L459" s="37">
        <v>0</v>
      </c>
      <c r="M459" s="37">
        <v>178.25</v>
      </c>
      <c r="N459" s="37">
        <v>0</v>
      </c>
    </row>
    <row r="460" spans="1:14">
      <c r="A460" s="22" t="s">
        <v>50</v>
      </c>
      <c r="B460" s="22" t="s">
        <v>219</v>
      </c>
      <c r="C460" s="22">
        <v>106000</v>
      </c>
      <c r="D460" s="22">
        <v>410003</v>
      </c>
      <c r="E460" s="22" t="str">
        <f t="shared" si="7"/>
        <v>106000410003</v>
      </c>
      <c r="F460" s="37">
        <v>0</v>
      </c>
      <c r="G460" s="37">
        <v>0</v>
      </c>
      <c r="H460" s="37">
        <v>0</v>
      </c>
      <c r="I460" s="37">
        <v>0</v>
      </c>
      <c r="J460" s="37">
        <v>0</v>
      </c>
      <c r="K460" s="37">
        <v>0</v>
      </c>
      <c r="L460" s="37">
        <v>0</v>
      </c>
      <c r="M460" s="37">
        <v>1009.56</v>
      </c>
      <c r="N460" s="37">
        <v>34</v>
      </c>
    </row>
    <row r="461" spans="1:14">
      <c r="A461" s="22" t="s">
        <v>50</v>
      </c>
      <c r="B461" s="22" t="s">
        <v>220</v>
      </c>
      <c r="C461" s="22">
        <v>106000</v>
      </c>
      <c r="D461" s="22">
        <v>410004</v>
      </c>
      <c r="E461" s="22" t="str">
        <f t="shared" si="7"/>
        <v>106000410004</v>
      </c>
      <c r="F461" s="37">
        <v>0</v>
      </c>
      <c r="G461" s="37">
        <v>0</v>
      </c>
      <c r="H461" s="37">
        <v>10000</v>
      </c>
      <c r="I461" s="37">
        <v>0</v>
      </c>
      <c r="J461" s="37">
        <v>10000</v>
      </c>
      <c r="K461" s="37">
        <v>8476.64</v>
      </c>
      <c r="L461" s="37">
        <v>2843.88</v>
      </c>
      <c r="M461" s="37">
        <v>16408.189999999999</v>
      </c>
      <c r="N461" s="37">
        <v>14306.29</v>
      </c>
    </row>
    <row r="462" spans="1:14">
      <c r="A462" s="22" t="s">
        <v>50</v>
      </c>
      <c r="B462" s="22" t="s">
        <v>221</v>
      </c>
      <c r="C462" s="22">
        <v>106000</v>
      </c>
      <c r="D462" s="22">
        <v>410005</v>
      </c>
      <c r="E462" s="22" t="str">
        <f t="shared" si="7"/>
        <v>106000410005</v>
      </c>
      <c r="F462" s="37">
        <v>0</v>
      </c>
      <c r="G462" s="37">
        <v>0</v>
      </c>
      <c r="H462" s="37">
        <v>0</v>
      </c>
      <c r="I462" s="37">
        <v>0</v>
      </c>
      <c r="J462" s="37">
        <v>0</v>
      </c>
      <c r="K462" s="37">
        <v>2943</v>
      </c>
      <c r="L462" s="37">
        <v>1352.46</v>
      </c>
      <c r="M462" s="37">
        <v>2621.04</v>
      </c>
      <c r="N462" s="37">
        <v>0</v>
      </c>
    </row>
    <row r="463" spans="1:14">
      <c r="A463" s="22" t="s">
        <v>50</v>
      </c>
      <c r="B463" s="22" t="s">
        <v>229</v>
      </c>
      <c r="C463" s="22">
        <v>106000</v>
      </c>
      <c r="D463" s="22">
        <v>500104</v>
      </c>
      <c r="E463" s="22" t="str">
        <f t="shared" si="7"/>
        <v>106000500104</v>
      </c>
      <c r="F463" s="37">
        <v>175000</v>
      </c>
      <c r="G463" s="37">
        <v>175000</v>
      </c>
      <c r="H463" s="37">
        <v>1199</v>
      </c>
      <c r="I463" s="37">
        <v>0</v>
      </c>
      <c r="J463" s="37">
        <v>1199</v>
      </c>
      <c r="K463" s="37">
        <v>8204.67</v>
      </c>
      <c r="L463" s="37">
        <v>1563.41</v>
      </c>
      <c r="M463" s="37">
        <v>4308.0200000000004</v>
      </c>
      <c r="N463" s="37">
        <v>6158.41</v>
      </c>
    </row>
    <row r="464" spans="1:14">
      <c r="A464" s="22" t="s">
        <v>50</v>
      </c>
      <c r="B464" s="22" t="s">
        <v>231</v>
      </c>
      <c r="C464" s="22">
        <v>106000</v>
      </c>
      <c r="D464" s="22">
        <v>500107</v>
      </c>
      <c r="E464" s="22" t="str">
        <f t="shared" si="7"/>
        <v>106000500107</v>
      </c>
      <c r="F464" s="37">
        <v>0</v>
      </c>
      <c r="G464" s="37">
        <v>0</v>
      </c>
      <c r="H464" s="37">
        <v>0</v>
      </c>
      <c r="I464" s="37">
        <v>0</v>
      </c>
      <c r="J464" s="37">
        <v>0</v>
      </c>
      <c r="K464" s="37">
        <v>0</v>
      </c>
      <c r="L464" s="37">
        <v>0</v>
      </c>
      <c r="M464" s="37">
        <v>525</v>
      </c>
      <c r="N464" s="37">
        <v>1078</v>
      </c>
    </row>
    <row r="465" spans="1:14">
      <c r="A465" s="22" t="s">
        <v>50</v>
      </c>
      <c r="B465" s="22" t="s">
        <v>236</v>
      </c>
      <c r="C465" s="22">
        <v>106000</v>
      </c>
      <c r="D465" s="22">
        <v>500114</v>
      </c>
      <c r="E465" s="22" t="str">
        <f t="shared" si="7"/>
        <v>106000500114</v>
      </c>
      <c r="F465" s="37">
        <v>0</v>
      </c>
      <c r="G465" s="37">
        <v>0</v>
      </c>
      <c r="H465" s="37">
        <v>0</v>
      </c>
      <c r="I465" s="37">
        <v>0</v>
      </c>
      <c r="J465" s="37">
        <v>0</v>
      </c>
      <c r="K465" s="37">
        <v>0</v>
      </c>
      <c r="L465" s="37">
        <v>0</v>
      </c>
      <c r="M465" s="37">
        <v>0</v>
      </c>
      <c r="N465" s="37">
        <v>736.56</v>
      </c>
    </row>
    <row r="466" spans="1:14">
      <c r="A466" s="22" t="s">
        <v>50</v>
      </c>
      <c r="B466" s="22" t="s">
        <v>237</v>
      </c>
      <c r="C466" s="22">
        <v>106000</v>
      </c>
      <c r="D466" s="22">
        <v>500115</v>
      </c>
      <c r="E466" s="22" t="str">
        <f t="shared" si="7"/>
        <v>106000500115</v>
      </c>
      <c r="F466" s="37">
        <v>0</v>
      </c>
      <c r="G466" s="37">
        <v>0</v>
      </c>
      <c r="H466" s="37">
        <v>0</v>
      </c>
      <c r="I466" s="37">
        <v>0</v>
      </c>
      <c r="J466" s="37">
        <v>0</v>
      </c>
      <c r="K466" s="37">
        <v>1819.84</v>
      </c>
      <c r="L466" s="37">
        <v>0</v>
      </c>
      <c r="M466" s="37">
        <v>0</v>
      </c>
      <c r="N466" s="37">
        <v>342.85</v>
      </c>
    </row>
    <row r="467" spans="1:14">
      <c r="A467" s="22" t="s">
        <v>50</v>
      </c>
      <c r="B467" s="22" t="s">
        <v>240</v>
      </c>
      <c r="C467" s="22">
        <v>106000</v>
      </c>
      <c r="D467" s="22">
        <v>500118</v>
      </c>
      <c r="E467" s="22" t="str">
        <f t="shared" si="7"/>
        <v>106000500118</v>
      </c>
      <c r="F467" s="37">
        <v>0</v>
      </c>
      <c r="G467" s="37">
        <v>0</v>
      </c>
      <c r="H467" s="37">
        <v>0</v>
      </c>
      <c r="I467" s="37">
        <v>0</v>
      </c>
      <c r="J467" s="37">
        <v>0</v>
      </c>
      <c r="K467" s="37">
        <v>0</v>
      </c>
      <c r="L467" s="37">
        <v>0</v>
      </c>
      <c r="M467" s="37">
        <v>2465.38</v>
      </c>
      <c r="N467" s="37">
        <v>1617.63</v>
      </c>
    </row>
    <row r="468" spans="1:14">
      <c r="A468" s="22" t="s">
        <v>50</v>
      </c>
      <c r="B468" s="22" t="s">
        <v>66</v>
      </c>
      <c r="C468" s="22">
        <v>106000</v>
      </c>
      <c r="D468" s="22">
        <v>500124</v>
      </c>
      <c r="E468" s="22" t="str">
        <f t="shared" si="7"/>
        <v>106000500124</v>
      </c>
      <c r="F468" s="37">
        <v>0</v>
      </c>
      <c r="G468" s="37">
        <v>0</v>
      </c>
      <c r="H468" s="37">
        <v>0</v>
      </c>
      <c r="I468" s="37">
        <v>0</v>
      </c>
      <c r="J468" s="37">
        <v>0</v>
      </c>
      <c r="K468" s="37">
        <v>0</v>
      </c>
      <c r="L468" s="37">
        <v>0</v>
      </c>
      <c r="M468" s="37">
        <v>0</v>
      </c>
      <c r="N468" s="37">
        <v>43.2</v>
      </c>
    </row>
    <row r="469" spans="1:14">
      <c r="A469" s="22" t="s">
        <v>50</v>
      </c>
      <c r="B469" s="22" t="s">
        <v>244</v>
      </c>
      <c r="C469" s="22">
        <v>106000</v>
      </c>
      <c r="D469" s="22">
        <v>500125</v>
      </c>
      <c r="E469" s="22" t="str">
        <f t="shared" si="7"/>
        <v>106000500125</v>
      </c>
      <c r="F469" s="37">
        <v>0</v>
      </c>
      <c r="G469" s="37">
        <v>0</v>
      </c>
      <c r="H469" s="37">
        <v>0</v>
      </c>
      <c r="I469" s="37">
        <v>0</v>
      </c>
      <c r="J469" s="37">
        <v>0</v>
      </c>
      <c r="K469" s="37">
        <v>0</v>
      </c>
      <c r="L469" s="37">
        <v>406.99</v>
      </c>
      <c r="M469" s="37">
        <v>0</v>
      </c>
      <c r="N469" s="37">
        <v>0</v>
      </c>
    </row>
    <row r="470" spans="1:14">
      <c r="A470" s="22" t="s">
        <v>50</v>
      </c>
      <c r="B470" s="22" t="s">
        <v>7</v>
      </c>
      <c r="C470" s="22">
        <v>106000</v>
      </c>
      <c r="D470" s="22">
        <v>500127</v>
      </c>
      <c r="E470" s="22" t="str">
        <f t="shared" si="7"/>
        <v>106000500127</v>
      </c>
      <c r="F470" s="37">
        <v>0</v>
      </c>
      <c r="G470" s="37">
        <v>0</v>
      </c>
      <c r="H470" s="37">
        <v>0</v>
      </c>
      <c r="I470" s="37">
        <v>0</v>
      </c>
      <c r="J470" s="37">
        <v>0</v>
      </c>
      <c r="K470" s="37">
        <v>0</v>
      </c>
      <c r="L470" s="37">
        <v>0</v>
      </c>
      <c r="M470" s="37">
        <v>1701</v>
      </c>
      <c r="N470" s="37">
        <v>0</v>
      </c>
    </row>
    <row r="471" spans="1:14">
      <c r="A471" s="22" t="s">
        <v>50</v>
      </c>
      <c r="B471" s="22" t="s">
        <v>255</v>
      </c>
      <c r="C471" s="22">
        <v>106000</v>
      </c>
      <c r="D471" s="22">
        <v>500197</v>
      </c>
      <c r="E471" s="22" t="str">
        <f t="shared" si="7"/>
        <v>106000500197</v>
      </c>
      <c r="F471" s="37">
        <v>0</v>
      </c>
      <c r="G471" s="37">
        <v>0</v>
      </c>
      <c r="H471" s="37">
        <v>0</v>
      </c>
      <c r="I471" s="37">
        <v>0</v>
      </c>
      <c r="J471" s="37">
        <v>0</v>
      </c>
      <c r="K471" s="37">
        <v>0</v>
      </c>
      <c r="L471" s="37">
        <v>5</v>
      </c>
      <c r="M471" s="37">
        <v>0</v>
      </c>
      <c r="N471" s="37">
        <v>2475.29</v>
      </c>
    </row>
    <row r="472" spans="1:14">
      <c r="A472" s="22" t="s">
        <v>50</v>
      </c>
      <c r="B472" s="22" t="s">
        <v>260</v>
      </c>
      <c r="C472" s="22">
        <v>106000</v>
      </c>
      <c r="D472" s="22">
        <v>640001</v>
      </c>
      <c r="E472" s="22" t="str">
        <f t="shared" si="7"/>
        <v>106000640001</v>
      </c>
      <c r="F472" s="37">
        <v>0</v>
      </c>
      <c r="G472" s="37">
        <v>0</v>
      </c>
      <c r="H472" s="37">
        <v>0</v>
      </c>
      <c r="I472" s="37">
        <v>0</v>
      </c>
      <c r="J472" s="37">
        <v>0</v>
      </c>
      <c r="K472" s="37">
        <v>0</v>
      </c>
      <c r="L472" s="37">
        <v>0</v>
      </c>
      <c r="M472" s="37">
        <v>12088.29</v>
      </c>
      <c r="N472" s="37">
        <v>841.17</v>
      </c>
    </row>
    <row r="473" spans="1:14">
      <c r="A473" s="22" t="s">
        <v>50</v>
      </c>
      <c r="B473" s="22" t="s">
        <v>826</v>
      </c>
      <c r="C473" s="22">
        <v>106000</v>
      </c>
      <c r="D473" s="22">
        <v>730000</v>
      </c>
      <c r="E473" s="22" t="str">
        <f t="shared" si="7"/>
        <v>106000730000</v>
      </c>
      <c r="F473" s="37">
        <v>110105</v>
      </c>
      <c r="G473" s="37">
        <v>110105</v>
      </c>
      <c r="H473" s="37">
        <v>55052.35</v>
      </c>
      <c r="I473" s="37">
        <v>55052.35</v>
      </c>
      <c r="J473" s="37">
        <v>0</v>
      </c>
      <c r="K473" s="37">
        <v>111354.7</v>
      </c>
      <c r="L473" s="37">
        <v>111229.7</v>
      </c>
      <c r="M473" s="37">
        <v>110979.7</v>
      </c>
      <c r="N473" s="37">
        <v>113004.7</v>
      </c>
    </row>
    <row r="474" spans="1:14">
      <c r="A474" s="22" t="s">
        <v>835</v>
      </c>
      <c r="B474" s="22" t="s">
        <v>220</v>
      </c>
      <c r="C474" s="22">
        <v>106002</v>
      </c>
      <c r="D474" s="22">
        <v>410004</v>
      </c>
      <c r="E474" s="22" t="str">
        <f t="shared" si="7"/>
        <v>106002410004</v>
      </c>
      <c r="F474" s="37">
        <v>6000</v>
      </c>
      <c r="G474" s="37">
        <v>6000</v>
      </c>
      <c r="H474" s="37">
        <v>115.68</v>
      </c>
      <c r="I474" s="37">
        <v>115.68</v>
      </c>
      <c r="J474" s="37">
        <v>0</v>
      </c>
      <c r="K474" s="37">
        <v>6412.99</v>
      </c>
      <c r="L474" s="37">
        <v>568.74</v>
      </c>
      <c r="M474" s="37">
        <v>0</v>
      </c>
      <c r="N474" s="37">
        <v>0</v>
      </c>
    </row>
    <row r="475" spans="1:14">
      <c r="A475" s="22" t="s">
        <v>835</v>
      </c>
      <c r="B475" s="22" t="s">
        <v>221</v>
      </c>
      <c r="C475" s="22">
        <v>106002</v>
      </c>
      <c r="D475" s="22">
        <v>410005</v>
      </c>
      <c r="E475" s="22" t="str">
        <f t="shared" si="7"/>
        <v>106002410005</v>
      </c>
      <c r="F475" s="37">
        <v>3000</v>
      </c>
      <c r="G475" s="37">
        <v>3000</v>
      </c>
      <c r="H475" s="37">
        <v>0</v>
      </c>
      <c r="I475" s="37">
        <v>0</v>
      </c>
      <c r="J475" s="37">
        <v>0</v>
      </c>
      <c r="K475" s="37">
        <v>3139.32</v>
      </c>
      <c r="L475" s="37">
        <v>0</v>
      </c>
      <c r="M475" s="37">
        <v>0</v>
      </c>
      <c r="N475" s="37">
        <v>0</v>
      </c>
    </row>
    <row r="476" spans="1:14">
      <c r="A476" s="22" t="s">
        <v>835</v>
      </c>
      <c r="B476" s="22" t="s">
        <v>81</v>
      </c>
      <c r="C476" s="22">
        <v>106002</v>
      </c>
      <c r="D476" s="22">
        <v>500102</v>
      </c>
      <c r="E476" s="22" t="str">
        <f t="shared" si="7"/>
        <v>106002500102</v>
      </c>
      <c r="F476" s="37">
        <v>200</v>
      </c>
      <c r="G476" s="37">
        <v>200</v>
      </c>
      <c r="H476" s="37">
        <v>0</v>
      </c>
      <c r="I476" s="37">
        <v>0</v>
      </c>
      <c r="J476" s="37">
        <v>0</v>
      </c>
      <c r="K476" s="37">
        <v>0</v>
      </c>
      <c r="L476" s="37">
        <v>0</v>
      </c>
      <c r="M476" s="37">
        <v>0</v>
      </c>
      <c r="N476" s="37">
        <v>0</v>
      </c>
    </row>
    <row r="477" spans="1:14">
      <c r="A477" s="22" t="s">
        <v>835</v>
      </c>
      <c r="B477" s="22" t="s">
        <v>229</v>
      </c>
      <c r="C477" s="22">
        <v>106002</v>
      </c>
      <c r="D477" s="22">
        <v>500104</v>
      </c>
      <c r="E477" s="22" t="str">
        <f t="shared" si="7"/>
        <v>106002500104</v>
      </c>
      <c r="F477" s="37">
        <v>14000</v>
      </c>
      <c r="G477" s="37">
        <v>14000</v>
      </c>
      <c r="H477" s="37">
        <v>2679</v>
      </c>
      <c r="I477" s="37">
        <v>2679</v>
      </c>
      <c r="J477" s="37">
        <v>0</v>
      </c>
      <c r="K477" s="37">
        <v>13982.76</v>
      </c>
      <c r="L477" s="37">
        <v>10416.629999999999</v>
      </c>
      <c r="M477" s="37">
        <v>5000</v>
      </c>
      <c r="N477" s="37">
        <v>39780.69</v>
      </c>
    </row>
    <row r="478" spans="1:14">
      <c r="A478" s="22" t="s">
        <v>835</v>
      </c>
      <c r="B478" s="22" t="s">
        <v>232</v>
      </c>
      <c r="C478" s="22">
        <v>106002</v>
      </c>
      <c r="D478" s="22">
        <v>500108</v>
      </c>
      <c r="E478" s="22" t="str">
        <f t="shared" si="7"/>
        <v>106002500108</v>
      </c>
      <c r="F478" s="37">
        <v>300</v>
      </c>
      <c r="G478" s="37">
        <v>300</v>
      </c>
      <c r="H478" s="37">
        <v>0</v>
      </c>
      <c r="I478" s="37">
        <v>0</v>
      </c>
      <c r="J478" s="37">
        <v>0</v>
      </c>
      <c r="K478" s="37">
        <v>152.94999999999999</v>
      </c>
      <c r="L478" s="37">
        <v>0</v>
      </c>
      <c r="M478" s="37">
        <v>0</v>
      </c>
      <c r="N478" s="37">
        <v>0</v>
      </c>
    </row>
    <row r="479" spans="1:14">
      <c r="A479" s="22" t="s">
        <v>835</v>
      </c>
      <c r="B479" s="22" t="s">
        <v>240</v>
      </c>
      <c r="C479" s="22">
        <v>106002</v>
      </c>
      <c r="D479" s="22">
        <v>500118</v>
      </c>
      <c r="E479" s="22" t="str">
        <f t="shared" si="7"/>
        <v>106002500118</v>
      </c>
      <c r="F479" s="37">
        <v>10000</v>
      </c>
      <c r="G479" s="37">
        <v>10000</v>
      </c>
      <c r="H479" s="37">
        <v>3510</v>
      </c>
      <c r="I479" s="37">
        <v>3510</v>
      </c>
      <c r="J479" s="37">
        <v>0</v>
      </c>
      <c r="K479" s="37">
        <v>10073.219999999999</v>
      </c>
      <c r="L479" s="37">
        <v>3744.85</v>
      </c>
      <c r="M479" s="37">
        <v>0</v>
      </c>
      <c r="N479" s="37">
        <v>3423.6</v>
      </c>
    </row>
    <row r="480" spans="1:14">
      <c r="A480" s="22" t="s">
        <v>835</v>
      </c>
      <c r="B480" s="22" t="s">
        <v>246</v>
      </c>
      <c r="C480" s="22">
        <v>106002</v>
      </c>
      <c r="D480" s="22">
        <v>500132</v>
      </c>
      <c r="E480" s="22" t="str">
        <f t="shared" si="7"/>
        <v>106002500132</v>
      </c>
      <c r="F480" s="37">
        <v>0</v>
      </c>
      <c r="G480" s="37">
        <v>0</v>
      </c>
      <c r="H480" s="37">
        <v>0</v>
      </c>
      <c r="I480" s="37">
        <v>0</v>
      </c>
      <c r="J480" s="37">
        <v>0</v>
      </c>
      <c r="K480" s="37">
        <v>0</v>
      </c>
      <c r="L480" s="37">
        <v>0</v>
      </c>
      <c r="M480" s="37">
        <v>4030.1</v>
      </c>
      <c r="N480" s="37">
        <v>7980</v>
      </c>
    </row>
    <row r="481" spans="1:14">
      <c r="A481" s="22" t="s">
        <v>835</v>
      </c>
      <c r="B481" s="22" t="s">
        <v>253</v>
      </c>
      <c r="C481" s="22">
        <v>106002</v>
      </c>
      <c r="D481" s="22">
        <v>500195</v>
      </c>
      <c r="E481" s="22" t="str">
        <f t="shared" si="7"/>
        <v>106002500195</v>
      </c>
      <c r="F481" s="37">
        <v>6000</v>
      </c>
      <c r="G481" s="37">
        <v>6000</v>
      </c>
      <c r="H481" s="37">
        <v>0</v>
      </c>
      <c r="I481" s="37">
        <v>0</v>
      </c>
      <c r="J481" s="37">
        <v>0</v>
      </c>
      <c r="K481" s="37">
        <v>5954.69</v>
      </c>
      <c r="L481" s="37">
        <v>17780.89</v>
      </c>
      <c r="M481" s="37">
        <v>0</v>
      </c>
      <c r="N481" s="37">
        <v>0</v>
      </c>
    </row>
    <row r="482" spans="1:14">
      <c r="A482" s="22" t="s">
        <v>835</v>
      </c>
      <c r="B482" s="22" t="s">
        <v>254</v>
      </c>
      <c r="C482" s="22">
        <v>106002</v>
      </c>
      <c r="D482" s="22">
        <v>500196</v>
      </c>
      <c r="E482" s="22" t="str">
        <f t="shared" si="7"/>
        <v>106002500196</v>
      </c>
      <c r="F482" s="37">
        <v>0</v>
      </c>
      <c r="G482" s="37">
        <v>0</v>
      </c>
      <c r="H482" s="37">
        <v>0</v>
      </c>
      <c r="I482" s="37">
        <v>0</v>
      </c>
      <c r="J482" s="37">
        <v>0</v>
      </c>
      <c r="K482" s="37">
        <v>0</v>
      </c>
      <c r="L482" s="37">
        <v>0</v>
      </c>
      <c r="M482" s="37">
        <v>667.5</v>
      </c>
      <c r="N482" s="37">
        <v>3087.11</v>
      </c>
    </row>
    <row r="483" spans="1:14">
      <c r="A483" s="22" t="s">
        <v>835</v>
      </c>
      <c r="B483" s="22" t="s">
        <v>255</v>
      </c>
      <c r="C483" s="22">
        <v>106002</v>
      </c>
      <c r="D483" s="22">
        <v>500197</v>
      </c>
      <c r="E483" s="22" t="str">
        <f t="shared" si="7"/>
        <v>106002500197</v>
      </c>
      <c r="F483" s="37">
        <v>0</v>
      </c>
      <c r="G483" s="37">
        <v>0</v>
      </c>
      <c r="H483" s="37">
        <v>3087.22</v>
      </c>
      <c r="I483" s="37">
        <v>3087.22</v>
      </c>
      <c r="J483" s="37">
        <v>0</v>
      </c>
      <c r="K483" s="37">
        <v>49407.63</v>
      </c>
      <c r="L483" s="37">
        <v>58151.94</v>
      </c>
      <c r="M483" s="37">
        <v>65465.83</v>
      </c>
      <c r="N483" s="37">
        <v>64788.6</v>
      </c>
    </row>
    <row r="484" spans="1:14">
      <c r="A484" s="22" t="s">
        <v>835</v>
      </c>
      <c r="B484" s="22" t="s">
        <v>260</v>
      </c>
      <c r="C484" s="22">
        <v>106002</v>
      </c>
      <c r="D484" s="22">
        <v>640001</v>
      </c>
      <c r="E484" s="22" t="str">
        <f t="shared" si="7"/>
        <v>106002640001</v>
      </c>
      <c r="F484" s="37">
        <v>0</v>
      </c>
      <c r="G484" s="37">
        <v>0</v>
      </c>
      <c r="H484" s="37">
        <v>0</v>
      </c>
      <c r="I484" s="37">
        <v>0</v>
      </c>
      <c r="J484" s="37">
        <v>0</v>
      </c>
      <c r="K484" s="37">
        <v>0</v>
      </c>
      <c r="L484" s="37">
        <v>0</v>
      </c>
      <c r="M484" s="37">
        <v>0</v>
      </c>
      <c r="N484" s="37">
        <v>14165.27</v>
      </c>
    </row>
    <row r="485" spans="1:14">
      <c r="A485" s="22" t="s">
        <v>835</v>
      </c>
      <c r="B485" s="22" t="s">
        <v>836</v>
      </c>
      <c r="C485" s="22">
        <v>106002</v>
      </c>
      <c r="D485" s="22">
        <v>720000</v>
      </c>
      <c r="E485" s="22" t="str">
        <f t="shared" si="7"/>
        <v>106002720000</v>
      </c>
      <c r="F485" s="37">
        <v>0</v>
      </c>
      <c r="G485" s="37">
        <v>0</v>
      </c>
      <c r="H485" s="37">
        <v>35000</v>
      </c>
      <c r="I485" s="37">
        <v>35000</v>
      </c>
      <c r="J485" s="37">
        <v>0</v>
      </c>
      <c r="K485" s="37">
        <v>31000</v>
      </c>
      <c r="L485" s="37">
        <v>0</v>
      </c>
      <c r="M485" s="37">
        <v>0</v>
      </c>
      <c r="N485" s="37">
        <v>0</v>
      </c>
    </row>
    <row r="486" spans="1:14">
      <c r="A486" s="22" t="s">
        <v>835</v>
      </c>
      <c r="B486" s="22" t="s">
        <v>826</v>
      </c>
      <c r="C486" s="22">
        <v>106002</v>
      </c>
      <c r="D486" s="22">
        <v>730000</v>
      </c>
      <c r="E486" s="22" t="str">
        <f t="shared" si="7"/>
        <v>106002730000</v>
      </c>
      <c r="F486" s="37">
        <v>0</v>
      </c>
      <c r="G486" s="37">
        <v>0</v>
      </c>
      <c r="H486" s="37">
        <v>0</v>
      </c>
      <c r="I486" s="37">
        <v>0</v>
      </c>
      <c r="J486" s="37">
        <v>0</v>
      </c>
      <c r="K486" s="37">
        <v>0</v>
      </c>
      <c r="L486" s="37">
        <v>13884.1</v>
      </c>
      <c r="M486" s="37">
        <v>0</v>
      </c>
      <c r="N486" s="37">
        <v>48500</v>
      </c>
    </row>
    <row r="487" spans="1:14">
      <c r="A487" s="22" t="s">
        <v>835</v>
      </c>
      <c r="B487" s="22" t="s">
        <v>837</v>
      </c>
      <c r="C487" s="22">
        <v>106002</v>
      </c>
      <c r="D487" s="22">
        <v>760002</v>
      </c>
      <c r="E487" s="22" t="str">
        <f t="shared" si="7"/>
        <v>106002760002</v>
      </c>
      <c r="F487" s="37">
        <v>0</v>
      </c>
      <c r="G487" s="37">
        <v>0</v>
      </c>
      <c r="H487" s="37">
        <v>0</v>
      </c>
      <c r="I487" s="37">
        <v>0</v>
      </c>
      <c r="J487" s="37">
        <v>0</v>
      </c>
      <c r="K487" s="37">
        <v>2000</v>
      </c>
      <c r="L487" s="37">
        <v>2300</v>
      </c>
      <c r="M487" s="37">
        <v>10175</v>
      </c>
      <c r="N487" s="37">
        <v>0</v>
      </c>
    </row>
    <row r="488" spans="1:14">
      <c r="A488" s="22" t="s">
        <v>124</v>
      </c>
      <c r="B488" s="22" t="s">
        <v>823</v>
      </c>
      <c r="C488" s="22">
        <v>107000</v>
      </c>
      <c r="D488" s="22">
        <v>140015</v>
      </c>
      <c r="E488" s="22" t="str">
        <f t="shared" si="7"/>
        <v>107000140015</v>
      </c>
      <c r="F488" s="37">
        <v>7040</v>
      </c>
      <c r="G488" s="37">
        <v>7040</v>
      </c>
      <c r="H488" s="37">
        <v>5938.44</v>
      </c>
      <c r="I488" s="37">
        <v>5938.44</v>
      </c>
      <c r="J488" s="37">
        <v>0</v>
      </c>
      <c r="K488" s="37">
        <v>4840.47</v>
      </c>
      <c r="L488" s="37">
        <v>8392.0300000000007</v>
      </c>
      <c r="M488" s="37">
        <v>18952.27</v>
      </c>
      <c r="N488" s="37">
        <v>0</v>
      </c>
    </row>
    <row r="489" spans="1:14">
      <c r="A489" s="22" t="s">
        <v>124</v>
      </c>
      <c r="B489" s="22" t="s">
        <v>190</v>
      </c>
      <c r="C489" s="22">
        <v>107000</v>
      </c>
      <c r="D489" s="22">
        <v>230010</v>
      </c>
      <c r="E489" s="22" t="str">
        <f t="shared" si="7"/>
        <v>107000230010</v>
      </c>
      <c r="F489" s="37">
        <v>60000</v>
      </c>
      <c r="G489" s="37">
        <v>60000</v>
      </c>
      <c r="H489" s="37">
        <v>1453.5</v>
      </c>
      <c r="I489" s="37">
        <v>1453.5</v>
      </c>
      <c r="J489" s="37">
        <v>0</v>
      </c>
      <c r="K489" s="37">
        <v>2236.14</v>
      </c>
      <c r="L489" s="37">
        <v>17479.97</v>
      </c>
      <c r="M489" s="37">
        <v>71193.66</v>
      </c>
      <c r="N489" s="37">
        <v>21134.41</v>
      </c>
    </row>
    <row r="490" spans="1:14">
      <c r="A490" s="22" t="s">
        <v>124</v>
      </c>
      <c r="B490" s="22" t="s">
        <v>192</v>
      </c>
      <c r="C490" s="22">
        <v>107000</v>
      </c>
      <c r="D490" s="22">
        <v>230020</v>
      </c>
      <c r="E490" s="22" t="str">
        <f t="shared" si="7"/>
        <v>107000230020</v>
      </c>
      <c r="F490" s="37">
        <v>500</v>
      </c>
      <c r="G490" s="37">
        <v>500</v>
      </c>
      <c r="H490" s="37">
        <v>217.95</v>
      </c>
      <c r="I490" s="37">
        <v>217.95</v>
      </c>
      <c r="J490" s="37">
        <v>0</v>
      </c>
      <c r="K490" s="37">
        <v>199.12</v>
      </c>
      <c r="L490" s="37">
        <v>3233.08</v>
      </c>
      <c r="M490" s="37">
        <v>56.25</v>
      </c>
      <c r="N490" s="37">
        <v>0</v>
      </c>
    </row>
    <row r="491" spans="1:14">
      <c r="A491" s="22" t="s">
        <v>124</v>
      </c>
      <c r="B491" s="22" t="s">
        <v>193</v>
      </c>
      <c r="C491" s="22">
        <v>107000</v>
      </c>
      <c r="D491" s="22">
        <v>230025</v>
      </c>
      <c r="E491" s="22" t="str">
        <f t="shared" si="7"/>
        <v>107000230025</v>
      </c>
      <c r="F491" s="37">
        <v>0</v>
      </c>
      <c r="G491" s="37">
        <v>0</v>
      </c>
      <c r="H491" s="37">
        <v>0</v>
      </c>
      <c r="I491" s="37">
        <v>0</v>
      </c>
      <c r="J491" s="37">
        <v>0</v>
      </c>
      <c r="K491" s="37">
        <v>0</v>
      </c>
      <c r="L491" s="37">
        <v>0</v>
      </c>
      <c r="M491" s="37">
        <v>787.53</v>
      </c>
      <c r="N491" s="37">
        <v>0</v>
      </c>
    </row>
    <row r="492" spans="1:14">
      <c r="A492" s="22" t="s">
        <v>124</v>
      </c>
      <c r="B492" s="22" t="s">
        <v>194</v>
      </c>
      <c r="C492" s="22">
        <v>107000</v>
      </c>
      <c r="D492" s="22">
        <v>230050</v>
      </c>
      <c r="E492" s="22" t="str">
        <f t="shared" si="7"/>
        <v>107000230050</v>
      </c>
      <c r="F492" s="37">
        <v>0</v>
      </c>
      <c r="G492" s="37">
        <v>0</v>
      </c>
      <c r="H492" s="37">
        <v>292.56</v>
      </c>
      <c r="I492" s="37">
        <v>292.56</v>
      </c>
      <c r="J492" s="37">
        <v>0</v>
      </c>
      <c r="K492" s="37">
        <v>15065.99</v>
      </c>
      <c r="L492" s="37">
        <v>26057.45</v>
      </c>
      <c r="M492" s="37">
        <v>9015.75</v>
      </c>
      <c r="N492" s="37">
        <v>985.92</v>
      </c>
    </row>
    <row r="493" spans="1:14">
      <c r="A493" s="22" t="s">
        <v>124</v>
      </c>
      <c r="B493" s="22" t="s">
        <v>218</v>
      </c>
      <c r="C493" s="22">
        <v>107000</v>
      </c>
      <c r="D493" s="22">
        <v>410001</v>
      </c>
      <c r="E493" s="22" t="str">
        <f t="shared" si="7"/>
        <v>107000410001</v>
      </c>
      <c r="F493" s="37">
        <v>30000</v>
      </c>
      <c r="G493" s="37">
        <v>30000</v>
      </c>
      <c r="H493" s="37">
        <v>3966.42</v>
      </c>
      <c r="I493" s="37">
        <v>777.08</v>
      </c>
      <c r="J493" s="37">
        <v>3189.34</v>
      </c>
      <c r="K493" s="37">
        <v>5625.18</v>
      </c>
      <c r="L493" s="37">
        <v>15057.84</v>
      </c>
      <c r="M493" s="37">
        <v>26702.79</v>
      </c>
      <c r="N493" s="37">
        <v>37668.1</v>
      </c>
    </row>
    <row r="494" spans="1:14">
      <c r="A494" s="22" t="s">
        <v>124</v>
      </c>
      <c r="B494" s="22" t="s">
        <v>219</v>
      </c>
      <c r="C494" s="22">
        <v>107000</v>
      </c>
      <c r="D494" s="22">
        <v>410003</v>
      </c>
      <c r="E494" s="22" t="str">
        <f t="shared" si="7"/>
        <v>107000410003</v>
      </c>
      <c r="F494" s="37">
        <v>500</v>
      </c>
      <c r="G494" s="37">
        <v>500</v>
      </c>
      <c r="H494" s="37">
        <v>0</v>
      </c>
      <c r="I494" s="37">
        <v>0</v>
      </c>
      <c r="J494" s="37">
        <v>0</v>
      </c>
      <c r="K494" s="37">
        <v>0</v>
      </c>
      <c r="L494" s="37">
        <v>0</v>
      </c>
      <c r="M494" s="37">
        <v>662.04</v>
      </c>
      <c r="N494" s="37">
        <v>1947.67</v>
      </c>
    </row>
    <row r="495" spans="1:14">
      <c r="A495" s="22" t="s">
        <v>124</v>
      </c>
      <c r="B495" s="22" t="s">
        <v>220</v>
      </c>
      <c r="C495" s="22">
        <v>107000</v>
      </c>
      <c r="D495" s="22">
        <v>410004</v>
      </c>
      <c r="E495" s="22" t="str">
        <f t="shared" si="7"/>
        <v>107000410004</v>
      </c>
      <c r="F495" s="37">
        <v>81322</v>
      </c>
      <c r="G495" s="37">
        <v>81322</v>
      </c>
      <c r="H495" s="37">
        <v>77169.7</v>
      </c>
      <c r="I495" s="37">
        <v>20225.990000000002</v>
      </c>
      <c r="J495" s="37">
        <v>56943.71</v>
      </c>
      <c r="K495" s="37">
        <v>30941.61</v>
      </c>
      <c r="L495" s="37">
        <v>9694.42</v>
      </c>
      <c r="M495" s="37">
        <v>31095.89</v>
      </c>
      <c r="N495" s="37">
        <v>63686.69</v>
      </c>
    </row>
    <row r="496" spans="1:14">
      <c r="A496" s="22" t="s">
        <v>124</v>
      </c>
      <c r="B496" s="22" t="s">
        <v>221</v>
      </c>
      <c r="C496" s="22">
        <v>107000</v>
      </c>
      <c r="D496" s="22">
        <v>410005</v>
      </c>
      <c r="E496" s="22" t="str">
        <f t="shared" si="7"/>
        <v>107000410005</v>
      </c>
      <c r="F496" s="37">
        <v>95889</v>
      </c>
      <c r="G496" s="37">
        <v>95889</v>
      </c>
      <c r="H496" s="37">
        <v>35896.480000000003</v>
      </c>
      <c r="I496" s="37">
        <v>3156.52</v>
      </c>
      <c r="J496" s="37">
        <v>32739.96</v>
      </c>
      <c r="K496" s="37">
        <v>9728.49</v>
      </c>
      <c r="L496" s="37">
        <v>12832.96</v>
      </c>
      <c r="M496" s="37">
        <v>20769.8</v>
      </c>
      <c r="N496" s="37">
        <v>0</v>
      </c>
    </row>
    <row r="497" spans="1:14">
      <c r="A497" s="22" t="s">
        <v>124</v>
      </c>
      <c r="B497" s="22" t="s">
        <v>73</v>
      </c>
      <c r="C497" s="22">
        <v>107000</v>
      </c>
      <c r="D497" s="22">
        <v>500007</v>
      </c>
      <c r="E497" s="22" t="str">
        <f t="shared" si="7"/>
        <v>107000500007</v>
      </c>
      <c r="F497" s="37">
        <v>0</v>
      </c>
      <c r="G497" s="37">
        <v>0</v>
      </c>
      <c r="H497" s="37">
        <v>0</v>
      </c>
      <c r="I497" s="37">
        <v>0</v>
      </c>
      <c r="J497" s="37">
        <v>0</v>
      </c>
      <c r="K497" s="37">
        <v>0</v>
      </c>
      <c r="L497" s="37">
        <v>168.46</v>
      </c>
      <c r="M497" s="37">
        <v>623.05999999999995</v>
      </c>
      <c r="N497" s="37">
        <v>0</v>
      </c>
    </row>
    <row r="498" spans="1:14">
      <c r="A498" s="22" t="s">
        <v>124</v>
      </c>
      <c r="B498" s="22" t="s">
        <v>229</v>
      </c>
      <c r="C498" s="22">
        <v>107000</v>
      </c>
      <c r="D498" s="22">
        <v>500104</v>
      </c>
      <c r="E498" s="22" t="str">
        <f t="shared" si="7"/>
        <v>107000500104</v>
      </c>
      <c r="F498" s="37">
        <v>93945</v>
      </c>
      <c r="G498" s="37">
        <v>93945</v>
      </c>
      <c r="H498" s="37">
        <v>77845.009999999995</v>
      </c>
      <c r="I498" s="37">
        <v>70627.06</v>
      </c>
      <c r="J498" s="37">
        <v>7217.95</v>
      </c>
      <c r="K498" s="37">
        <v>966.7</v>
      </c>
      <c r="L498" s="37">
        <v>3088.95</v>
      </c>
      <c r="M498" s="37">
        <v>82003.289999999994</v>
      </c>
      <c r="N498" s="37">
        <v>31614.61</v>
      </c>
    </row>
    <row r="499" spans="1:14">
      <c r="A499" s="22" t="s">
        <v>124</v>
      </c>
      <c r="B499" s="22" t="s">
        <v>231</v>
      </c>
      <c r="C499" s="22">
        <v>107000</v>
      </c>
      <c r="D499" s="22">
        <v>500107</v>
      </c>
      <c r="E499" s="22" t="str">
        <f t="shared" si="7"/>
        <v>107000500107</v>
      </c>
      <c r="F499" s="37">
        <v>0</v>
      </c>
      <c r="G499" s="37">
        <v>0</v>
      </c>
      <c r="H499" s="37">
        <v>0</v>
      </c>
      <c r="I499" s="37">
        <v>0</v>
      </c>
      <c r="J499" s="37">
        <v>0</v>
      </c>
      <c r="K499" s="37">
        <v>0</v>
      </c>
      <c r="L499" s="37">
        <v>0</v>
      </c>
      <c r="M499" s="37">
        <v>347</v>
      </c>
      <c r="N499" s="37">
        <v>149</v>
      </c>
    </row>
    <row r="500" spans="1:14">
      <c r="A500" s="22" t="s">
        <v>124</v>
      </c>
      <c r="B500" s="22" t="s">
        <v>78</v>
      </c>
      <c r="C500" s="22">
        <v>107000</v>
      </c>
      <c r="D500" s="22">
        <v>500113</v>
      </c>
      <c r="E500" s="22" t="str">
        <f t="shared" si="7"/>
        <v>107000500113</v>
      </c>
      <c r="F500" s="37">
        <v>10000</v>
      </c>
      <c r="G500" s="37">
        <v>10000</v>
      </c>
      <c r="H500" s="37">
        <v>0</v>
      </c>
      <c r="I500" s="37">
        <v>0</v>
      </c>
      <c r="J500" s="37">
        <v>0</v>
      </c>
      <c r="K500" s="37">
        <v>0</v>
      </c>
      <c r="L500" s="37">
        <v>0</v>
      </c>
      <c r="M500" s="37">
        <v>0</v>
      </c>
      <c r="N500" s="37">
        <v>0</v>
      </c>
    </row>
    <row r="501" spans="1:14">
      <c r="A501" s="22" t="s">
        <v>124</v>
      </c>
      <c r="B501" s="22" t="s">
        <v>239</v>
      </c>
      <c r="C501" s="22">
        <v>107000</v>
      </c>
      <c r="D501" s="22">
        <v>500117</v>
      </c>
      <c r="E501" s="22" t="str">
        <f t="shared" si="7"/>
        <v>107000500117</v>
      </c>
      <c r="F501" s="37">
        <v>0</v>
      </c>
      <c r="G501" s="37">
        <v>0</v>
      </c>
      <c r="H501" s="37">
        <v>0</v>
      </c>
      <c r="I501" s="37">
        <v>0</v>
      </c>
      <c r="J501" s="37">
        <v>0</v>
      </c>
      <c r="K501" s="37">
        <v>0</v>
      </c>
      <c r="L501" s="37">
        <v>1950</v>
      </c>
      <c r="M501" s="37">
        <v>0</v>
      </c>
      <c r="N501" s="37">
        <v>0</v>
      </c>
    </row>
    <row r="502" spans="1:14">
      <c r="A502" s="22" t="s">
        <v>124</v>
      </c>
      <c r="B502" s="22" t="s">
        <v>240</v>
      </c>
      <c r="C502" s="22">
        <v>107000</v>
      </c>
      <c r="D502" s="22">
        <v>500118</v>
      </c>
      <c r="E502" s="22" t="str">
        <f t="shared" si="7"/>
        <v>107000500118</v>
      </c>
      <c r="F502" s="37">
        <v>37133</v>
      </c>
      <c r="G502" s="37">
        <v>37133</v>
      </c>
      <c r="H502" s="37">
        <v>735.32</v>
      </c>
      <c r="I502" s="37">
        <v>735.32</v>
      </c>
      <c r="J502" s="37">
        <v>0</v>
      </c>
      <c r="K502" s="37">
        <v>42700.23</v>
      </c>
      <c r="L502" s="37">
        <v>18132.86</v>
      </c>
      <c r="M502" s="37">
        <v>46292.91</v>
      </c>
      <c r="N502" s="37">
        <v>75473.240000000005</v>
      </c>
    </row>
    <row r="503" spans="1:14">
      <c r="A503" s="22" t="s">
        <v>124</v>
      </c>
      <c r="B503" s="22" t="s">
        <v>66</v>
      </c>
      <c r="C503" s="22">
        <v>107000</v>
      </c>
      <c r="D503" s="22">
        <v>500124</v>
      </c>
      <c r="E503" s="22" t="str">
        <f t="shared" si="7"/>
        <v>107000500124</v>
      </c>
      <c r="F503" s="37">
        <v>2250</v>
      </c>
      <c r="G503" s="37">
        <v>2250</v>
      </c>
      <c r="H503" s="37">
        <v>0</v>
      </c>
      <c r="I503" s="37">
        <v>0</v>
      </c>
      <c r="J503" s="37">
        <v>0</v>
      </c>
      <c r="K503" s="37">
        <v>0</v>
      </c>
      <c r="L503" s="37">
        <v>0</v>
      </c>
      <c r="M503" s="37">
        <v>253.55</v>
      </c>
      <c r="N503" s="37">
        <v>71.819999999999993</v>
      </c>
    </row>
    <row r="504" spans="1:14">
      <c r="A504" s="22" t="s">
        <v>124</v>
      </c>
      <c r="B504" s="22" t="s">
        <v>244</v>
      </c>
      <c r="C504" s="22">
        <v>107000</v>
      </c>
      <c r="D504" s="22">
        <v>500125</v>
      </c>
      <c r="E504" s="22" t="str">
        <f t="shared" si="7"/>
        <v>107000500125</v>
      </c>
      <c r="F504" s="37">
        <v>30000</v>
      </c>
      <c r="G504" s="37">
        <v>30000</v>
      </c>
      <c r="H504" s="37">
        <v>0</v>
      </c>
      <c r="I504" s="37">
        <v>0</v>
      </c>
      <c r="J504" s="37">
        <v>0</v>
      </c>
      <c r="K504" s="37">
        <v>19845.580000000002</v>
      </c>
      <c r="L504" s="37">
        <v>16856.48</v>
      </c>
      <c r="M504" s="37">
        <v>81708.740000000005</v>
      </c>
      <c r="N504" s="37">
        <v>35838.17</v>
      </c>
    </row>
    <row r="505" spans="1:14">
      <c r="A505" s="22" t="s">
        <v>124</v>
      </c>
      <c r="B505" s="22" t="s">
        <v>63</v>
      </c>
      <c r="C505" s="22">
        <v>107000</v>
      </c>
      <c r="D505" s="22">
        <v>500126</v>
      </c>
      <c r="E505" s="22" t="str">
        <f t="shared" si="7"/>
        <v>107000500126</v>
      </c>
      <c r="F505" s="37">
        <v>19000</v>
      </c>
      <c r="G505" s="37">
        <v>19000</v>
      </c>
      <c r="H505" s="37">
        <v>19000</v>
      </c>
      <c r="I505" s="37">
        <v>0</v>
      </c>
      <c r="J505" s="37">
        <v>19000</v>
      </c>
      <c r="K505" s="37">
        <v>24669.97</v>
      </c>
      <c r="L505" s="37">
        <v>14692.97</v>
      </c>
      <c r="M505" s="37">
        <v>89708.09</v>
      </c>
      <c r="N505" s="37">
        <v>90365.25</v>
      </c>
    </row>
    <row r="506" spans="1:14">
      <c r="A506" s="22" t="s">
        <v>124</v>
      </c>
      <c r="B506" s="22" t="s">
        <v>7</v>
      </c>
      <c r="C506" s="22">
        <v>107000</v>
      </c>
      <c r="D506" s="22">
        <v>500127</v>
      </c>
      <c r="E506" s="22" t="str">
        <f t="shared" si="7"/>
        <v>107000500127</v>
      </c>
      <c r="F506" s="37">
        <v>20520</v>
      </c>
      <c r="G506" s="37">
        <v>20520</v>
      </c>
      <c r="H506" s="37">
        <v>12000</v>
      </c>
      <c r="I506" s="37">
        <v>3824.19</v>
      </c>
      <c r="J506" s="37">
        <v>8175.81</v>
      </c>
      <c r="K506" s="37">
        <v>0</v>
      </c>
      <c r="L506" s="37">
        <v>0</v>
      </c>
      <c r="M506" s="37">
        <v>714.32</v>
      </c>
      <c r="N506" s="37">
        <v>0</v>
      </c>
    </row>
    <row r="507" spans="1:14">
      <c r="A507" s="22" t="s">
        <v>124</v>
      </c>
      <c r="B507" s="22" t="s">
        <v>67</v>
      </c>
      <c r="C507" s="22">
        <v>107000</v>
      </c>
      <c r="D507" s="22">
        <v>500137</v>
      </c>
      <c r="E507" s="22" t="str">
        <f t="shared" si="7"/>
        <v>107000500137</v>
      </c>
      <c r="F507" s="37">
        <v>0</v>
      </c>
      <c r="G507" s="37">
        <v>0</v>
      </c>
      <c r="H507" s="37">
        <v>0</v>
      </c>
      <c r="I507" s="37">
        <v>0</v>
      </c>
      <c r="J507" s="37">
        <v>0</v>
      </c>
      <c r="K507" s="37">
        <v>0</v>
      </c>
      <c r="L507" s="37">
        <v>0</v>
      </c>
      <c r="M507" s="37">
        <v>5000</v>
      </c>
      <c r="N507" s="37">
        <v>18172.150000000001</v>
      </c>
    </row>
    <row r="508" spans="1:14">
      <c r="A508" s="22" t="s">
        <v>124</v>
      </c>
      <c r="B508" s="22" t="s">
        <v>260</v>
      </c>
      <c r="C508" s="22">
        <v>107000</v>
      </c>
      <c r="D508" s="22">
        <v>640001</v>
      </c>
      <c r="E508" s="22" t="str">
        <f t="shared" si="7"/>
        <v>107000640001</v>
      </c>
      <c r="F508" s="37">
        <v>0</v>
      </c>
      <c r="G508" s="37">
        <v>0</v>
      </c>
      <c r="H508" s="37">
        <v>0</v>
      </c>
      <c r="I508" s="37">
        <v>0</v>
      </c>
      <c r="J508" s="37">
        <v>0</v>
      </c>
      <c r="K508" s="37">
        <v>0</v>
      </c>
      <c r="L508" s="37">
        <v>0</v>
      </c>
      <c r="M508" s="37">
        <v>1410.46</v>
      </c>
      <c r="N508" s="37">
        <v>0</v>
      </c>
    </row>
    <row r="509" spans="1:14">
      <c r="A509" s="22" t="s">
        <v>124</v>
      </c>
      <c r="B509" s="22" t="s">
        <v>261</v>
      </c>
      <c r="C509" s="22">
        <v>107000</v>
      </c>
      <c r="D509" s="22">
        <v>640004</v>
      </c>
      <c r="E509" s="22" t="str">
        <f t="shared" si="7"/>
        <v>107000640004</v>
      </c>
      <c r="F509" s="37">
        <v>6451</v>
      </c>
      <c r="G509" s="37">
        <v>6451</v>
      </c>
      <c r="H509" s="37">
        <v>6427.05</v>
      </c>
      <c r="I509" s="37">
        <v>2678.66</v>
      </c>
      <c r="J509" s="37">
        <v>3748.39</v>
      </c>
      <c r="K509" s="37">
        <v>0</v>
      </c>
      <c r="L509" s="37">
        <v>0</v>
      </c>
      <c r="M509" s="37">
        <v>25378.99</v>
      </c>
      <c r="N509" s="37">
        <v>8431.44</v>
      </c>
    </row>
    <row r="510" spans="1:14">
      <c r="A510" s="22" t="s">
        <v>124</v>
      </c>
      <c r="B510" s="22" t="s">
        <v>264</v>
      </c>
      <c r="C510" s="22">
        <v>107000</v>
      </c>
      <c r="D510" s="22">
        <v>640014</v>
      </c>
      <c r="E510" s="22" t="str">
        <f t="shared" si="7"/>
        <v>107000640014</v>
      </c>
      <c r="F510" s="37">
        <v>0</v>
      </c>
      <c r="G510" s="37">
        <v>0</v>
      </c>
      <c r="H510" s="37">
        <v>0</v>
      </c>
      <c r="I510" s="37">
        <v>0</v>
      </c>
      <c r="J510" s="37">
        <v>0</v>
      </c>
      <c r="K510" s="37">
        <v>0</v>
      </c>
      <c r="L510" s="37">
        <v>0</v>
      </c>
      <c r="M510" s="37">
        <v>8105.87</v>
      </c>
      <c r="N510" s="37">
        <v>0</v>
      </c>
    </row>
    <row r="511" spans="1:14">
      <c r="A511" s="22" t="s">
        <v>124</v>
      </c>
      <c r="B511" s="22" t="s">
        <v>826</v>
      </c>
      <c r="C511" s="22">
        <v>107000</v>
      </c>
      <c r="D511" s="22">
        <v>730000</v>
      </c>
      <c r="E511" s="22" t="str">
        <f t="shared" si="7"/>
        <v>107000730000</v>
      </c>
      <c r="F511" s="37">
        <v>0</v>
      </c>
      <c r="G511" s="37">
        <v>0</v>
      </c>
      <c r="H511" s="37">
        <v>0</v>
      </c>
      <c r="I511" s="37">
        <v>0</v>
      </c>
      <c r="J511" s="37">
        <v>0</v>
      </c>
      <c r="K511" s="37">
        <v>0</v>
      </c>
      <c r="L511" s="37">
        <v>8018</v>
      </c>
      <c r="M511" s="37">
        <v>12023</v>
      </c>
      <c r="N511" s="37">
        <v>5919</v>
      </c>
    </row>
    <row r="512" spans="1:14">
      <c r="A512" s="22" t="s">
        <v>124</v>
      </c>
      <c r="B512" s="22" t="s">
        <v>838</v>
      </c>
      <c r="C512" s="22">
        <v>107000</v>
      </c>
      <c r="D512" s="22">
        <v>760000</v>
      </c>
      <c r="E512" s="22" t="str">
        <f t="shared" si="7"/>
        <v>107000760000</v>
      </c>
      <c r="F512" s="37">
        <v>0</v>
      </c>
      <c r="G512" s="37">
        <v>0</v>
      </c>
      <c r="H512" s="37">
        <v>0</v>
      </c>
      <c r="I512" s="37">
        <v>0</v>
      </c>
      <c r="J512" s="37">
        <v>0</v>
      </c>
      <c r="K512" s="37">
        <v>0</v>
      </c>
      <c r="L512" s="37">
        <v>3828.69</v>
      </c>
      <c r="M512" s="37">
        <v>44897.58</v>
      </c>
      <c r="N512" s="37">
        <v>0</v>
      </c>
    </row>
    <row r="513" spans="1:14">
      <c r="A513" s="22" t="s">
        <v>124</v>
      </c>
      <c r="B513" s="22" t="s">
        <v>839</v>
      </c>
      <c r="C513" s="22">
        <v>107000</v>
      </c>
      <c r="D513" s="22">
        <v>760001</v>
      </c>
      <c r="E513" s="22" t="str">
        <f t="shared" si="7"/>
        <v>107000760001</v>
      </c>
      <c r="F513" s="37">
        <v>10000</v>
      </c>
      <c r="G513" s="37">
        <v>10000</v>
      </c>
      <c r="H513" s="37">
        <v>8000</v>
      </c>
      <c r="I513" s="37">
        <v>2340</v>
      </c>
      <c r="J513" s="37">
        <v>5660</v>
      </c>
      <c r="K513" s="37">
        <v>10080</v>
      </c>
      <c r="L513" s="37">
        <v>9627.5</v>
      </c>
      <c r="M513" s="37">
        <v>13243.37</v>
      </c>
      <c r="N513" s="37">
        <v>0</v>
      </c>
    </row>
    <row r="514" spans="1:14">
      <c r="A514" s="22" t="s">
        <v>124</v>
      </c>
      <c r="B514" s="22" t="s">
        <v>829</v>
      </c>
      <c r="C514" s="22">
        <v>107000</v>
      </c>
      <c r="D514" s="22">
        <v>760004</v>
      </c>
      <c r="E514" s="22" t="str">
        <f t="shared" si="7"/>
        <v>107000760004</v>
      </c>
      <c r="F514" s="37">
        <v>0</v>
      </c>
      <c r="G514" s="37">
        <v>0</v>
      </c>
      <c r="H514" s="37">
        <v>0</v>
      </c>
      <c r="I514" s="37">
        <v>0</v>
      </c>
      <c r="J514" s="37">
        <v>0</v>
      </c>
      <c r="K514" s="37">
        <v>117.25</v>
      </c>
      <c r="L514" s="37">
        <v>0</v>
      </c>
      <c r="M514" s="37">
        <v>0</v>
      </c>
      <c r="N514" s="37">
        <v>0</v>
      </c>
    </row>
    <row r="515" spans="1:14">
      <c r="A515" s="22" t="s">
        <v>125</v>
      </c>
      <c r="B515" s="22" t="s">
        <v>190</v>
      </c>
      <c r="C515" s="22">
        <v>107001</v>
      </c>
      <c r="D515" s="22">
        <v>230010</v>
      </c>
      <c r="E515" s="22" t="str">
        <f t="shared" ref="E515:E578" si="8">CONCATENATE(C515,D515)</f>
        <v>107001230010</v>
      </c>
      <c r="F515" s="37">
        <v>37320</v>
      </c>
      <c r="G515" s="37">
        <v>37320</v>
      </c>
      <c r="H515" s="37">
        <v>445.38</v>
      </c>
      <c r="I515" s="37">
        <v>445.38</v>
      </c>
      <c r="J515" s="37">
        <v>0</v>
      </c>
      <c r="K515" s="37">
        <v>6455.83</v>
      </c>
      <c r="L515" s="37">
        <v>19087.259999999998</v>
      </c>
      <c r="M515" s="37">
        <v>5055.25</v>
      </c>
      <c r="N515" s="37">
        <v>4240.6400000000003</v>
      </c>
    </row>
    <row r="516" spans="1:14">
      <c r="A516" s="22" t="s">
        <v>125</v>
      </c>
      <c r="B516" s="22" t="s">
        <v>193</v>
      </c>
      <c r="C516" s="22">
        <v>107001</v>
      </c>
      <c r="D516" s="22">
        <v>230025</v>
      </c>
      <c r="E516" s="22" t="str">
        <f t="shared" si="8"/>
        <v>107001230025</v>
      </c>
      <c r="F516" s="37">
        <v>0</v>
      </c>
      <c r="G516" s="37">
        <v>0</v>
      </c>
      <c r="H516" s="37">
        <v>0</v>
      </c>
      <c r="I516" s="37">
        <v>0</v>
      </c>
      <c r="J516" s="37">
        <v>0</v>
      </c>
      <c r="K516" s="37">
        <v>0</v>
      </c>
      <c r="L516" s="37">
        <v>0</v>
      </c>
      <c r="M516" s="37">
        <v>13903.32</v>
      </c>
      <c r="N516" s="37">
        <v>0</v>
      </c>
    </row>
    <row r="517" spans="1:14">
      <c r="A517" s="22" t="s">
        <v>125</v>
      </c>
      <c r="B517" s="22" t="s">
        <v>194</v>
      </c>
      <c r="C517" s="22">
        <v>107001</v>
      </c>
      <c r="D517" s="22">
        <v>230050</v>
      </c>
      <c r="E517" s="22" t="str">
        <f t="shared" si="8"/>
        <v>107001230050</v>
      </c>
      <c r="F517" s="37">
        <v>15939</v>
      </c>
      <c r="G517" s="37">
        <v>15939</v>
      </c>
      <c r="H517" s="37">
        <v>0</v>
      </c>
      <c r="I517" s="37">
        <v>0</v>
      </c>
      <c r="J517" s="37">
        <v>0</v>
      </c>
      <c r="K517" s="37">
        <v>12710</v>
      </c>
      <c r="L517" s="37">
        <v>1568</v>
      </c>
      <c r="M517" s="37">
        <v>0</v>
      </c>
      <c r="N517" s="37">
        <v>0</v>
      </c>
    </row>
    <row r="518" spans="1:14">
      <c r="A518" s="22" t="s">
        <v>125</v>
      </c>
      <c r="B518" s="22" t="s">
        <v>218</v>
      </c>
      <c r="C518" s="22">
        <v>107001</v>
      </c>
      <c r="D518" s="22">
        <v>410001</v>
      </c>
      <c r="E518" s="22" t="str">
        <f t="shared" si="8"/>
        <v>107001410001</v>
      </c>
      <c r="F518" s="37">
        <v>0</v>
      </c>
      <c r="G518" s="37">
        <v>0</v>
      </c>
      <c r="H518" s="37">
        <v>0</v>
      </c>
      <c r="I518" s="37">
        <v>0</v>
      </c>
      <c r="J518" s="37">
        <v>0</v>
      </c>
      <c r="K518" s="37">
        <v>0</v>
      </c>
      <c r="L518" s="37">
        <v>59.48</v>
      </c>
      <c r="M518" s="37">
        <v>0</v>
      </c>
      <c r="N518" s="37">
        <v>0</v>
      </c>
    </row>
    <row r="519" spans="1:14">
      <c r="A519" s="22" t="s">
        <v>125</v>
      </c>
      <c r="B519" s="22" t="s">
        <v>219</v>
      </c>
      <c r="C519" s="22">
        <v>107001</v>
      </c>
      <c r="D519" s="22">
        <v>410003</v>
      </c>
      <c r="E519" s="22" t="str">
        <f t="shared" si="8"/>
        <v>107001410003</v>
      </c>
      <c r="F519" s="37">
        <v>400</v>
      </c>
      <c r="G519" s="37">
        <v>400</v>
      </c>
      <c r="H519" s="37">
        <v>0</v>
      </c>
      <c r="I519" s="37">
        <v>0</v>
      </c>
      <c r="J519" s="37">
        <v>0</v>
      </c>
      <c r="K519" s="37">
        <v>0</v>
      </c>
      <c r="L519" s="37">
        <v>110</v>
      </c>
      <c r="M519" s="37">
        <v>0</v>
      </c>
      <c r="N519" s="37">
        <v>4.2</v>
      </c>
    </row>
    <row r="520" spans="1:14">
      <c r="A520" s="22" t="s">
        <v>125</v>
      </c>
      <c r="B520" s="22" t="s">
        <v>220</v>
      </c>
      <c r="C520" s="22">
        <v>107001</v>
      </c>
      <c r="D520" s="22">
        <v>410004</v>
      </c>
      <c r="E520" s="22" t="str">
        <f t="shared" si="8"/>
        <v>107001410004</v>
      </c>
      <c r="F520" s="37">
        <v>1300</v>
      </c>
      <c r="G520" s="37">
        <v>1300</v>
      </c>
      <c r="H520" s="37">
        <v>1000</v>
      </c>
      <c r="I520" s="37">
        <v>231.21</v>
      </c>
      <c r="J520" s="37">
        <v>768.79</v>
      </c>
      <c r="K520" s="37">
        <v>1285.2</v>
      </c>
      <c r="L520" s="37">
        <v>5978.65</v>
      </c>
      <c r="M520" s="37">
        <v>4136.29</v>
      </c>
      <c r="N520" s="37">
        <v>8607.0300000000007</v>
      </c>
    </row>
    <row r="521" spans="1:14">
      <c r="A521" s="22" t="s">
        <v>125</v>
      </c>
      <c r="B521" s="22" t="s">
        <v>221</v>
      </c>
      <c r="C521" s="22">
        <v>107001</v>
      </c>
      <c r="D521" s="22">
        <v>410005</v>
      </c>
      <c r="E521" s="22" t="str">
        <f t="shared" si="8"/>
        <v>107001410005</v>
      </c>
      <c r="F521" s="37">
        <v>1000</v>
      </c>
      <c r="G521" s="37">
        <v>1000</v>
      </c>
      <c r="H521" s="37">
        <v>0</v>
      </c>
      <c r="I521" s="37">
        <v>0</v>
      </c>
      <c r="J521" s="37">
        <v>0</v>
      </c>
      <c r="K521" s="37">
        <v>485.6</v>
      </c>
      <c r="L521" s="37">
        <v>499.49</v>
      </c>
      <c r="M521" s="37">
        <v>1670.88</v>
      </c>
      <c r="N521" s="37">
        <v>0</v>
      </c>
    </row>
    <row r="522" spans="1:14">
      <c r="A522" s="22" t="s">
        <v>125</v>
      </c>
      <c r="B522" s="22" t="s">
        <v>229</v>
      </c>
      <c r="C522" s="22">
        <v>107001</v>
      </c>
      <c r="D522" s="22">
        <v>500104</v>
      </c>
      <c r="E522" s="22" t="str">
        <f t="shared" si="8"/>
        <v>107001500104</v>
      </c>
      <c r="F522" s="37">
        <v>500</v>
      </c>
      <c r="G522" s="37">
        <v>500</v>
      </c>
      <c r="H522" s="37">
        <v>0</v>
      </c>
      <c r="I522" s="37">
        <v>0</v>
      </c>
      <c r="J522" s="37">
        <v>0</v>
      </c>
      <c r="K522" s="37">
        <v>499</v>
      </c>
      <c r="L522" s="37">
        <v>499</v>
      </c>
      <c r="M522" s="37">
        <v>813</v>
      </c>
      <c r="N522" s="37">
        <v>28818.79</v>
      </c>
    </row>
    <row r="523" spans="1:14">
      <c r="A523" s="22" t="s">
        <v>125</v>
      </c>
      <c r="B523" s="22" t="s">
        <v>239</v>
      </c>
      <c r="C523" s="22">
        <v>107001</v>
      </c>
      <c r="D523" s="22">
        <v>500117</v>
      </c>
      <c r="E523" s="22" t="str">
        <f t="shared" si="8"/>
        <v>107001500117</v>
      </c>
      <c r="F523" s="37">
        <v>0</v>
      </c>
      <c r="G523" s="37">
        <v>0</v>
      </c>
      <c r="H523" s="37">
        <v>0</v>
      </c>
      <c r="I523" s="37">
        <v>0</v>
      </c>
      <c r="J523" s="37">
        <v>0</v>
      </c>
      <c r="K523" s="37">
        <v>0</v>
      </c>
      <c r="L523" s="37">
        <v>0</v>
      </c>
      <c r="M523" s="37">
        <v>349</v>
      </c>
      <c r="N523" s="37">
        <v>349</v>
      </c>
    </row>
    <row r="524" spans="1:14">
      <c r="A524" s="22" t="s">
        <v>125</v>
      </c>
      <c r="B524" s="22" t="s">
        <v>240</v>
      </c>
      <c r="C524" s="22">
        <v>107001</v>
      </c>
      <c r="D524" s="22">
        <v>500118</v>
      </c>
      <c r="E524" s="22" t="str">
        <f t="shared" si="8"/>
        <v>107001500118</v>
      </c>
      <c r="F524" s="37">
        <v>4337</v>
      </c>
      <c r="G524" s="37">
        <v>4337</v>
      </c>
      <c r="H524" s="37">
        <v>1042.76</v>
      </c>
      <c r="I524" s="37">
        <v>1042.76</v>
      </c>
      <c r="J524" s="37">
        <v>0</v>
      </c>
      <c r="K524" s="37">
        <v>4222.29</v>
      </c>
      <c r="L524" s="37">
        <v>6082.02</v>
      </c>
      <c r="M524" s="37">
        <v>1169.1099999999999</v>
      </c>
      <c r="N524" s="37">
        <v>0</v>
      </c>
    </row>
    <row r="525" spans="1:14">
      <c r="A525" s="22" t="s">
        <v>125</v>
      </c>
      <c r="B525" s="22" t="s">
        <v>82</v>
      </c>
      <c r="C525" s="22">
        <v>107001</v>
      </c>
      <c r="D525" s="22">
        <v>500122</v>
      </c>
      <c r="E525" s="22" t="str">
        <f t="shared" si="8"/>
        <v>107001500122</v>
      </c>
      <c r="F525" s="37">
        <v>16266</v>
      </c>
      <c r="G525" s="37">
        <v>16266</v>
      </c>
      <c r="H525" s="37">
        <v>1942.14</v>
      </c>
      <c r="I525" s="37">
        <v>1942.14</v>
      </c>
      <c r="J525" s="37">
        <v>0</v>
      </c>
      <c r="K525" s="37">
        <v>18147.46</v>
      </c>
      <c r="L525" s="37">
        <v>21544.02</v>
      </c>
      <c r="M525" s="37">
        <v>9834.92</v>
      </c>
      <c r="N525" s="37">
        <v>1590</v>
      </c>
    </row>
    <row r="526" spans="1:14">
      <c r="A526" s="22" t="s">
        <v>125</v>
      </c>
      <c r="B526" s="22" t="s">
        <v>244</v>
      </c>
      <c r="C526" s="22">
        <v>107001</v>
      </c>
      <c r="D526" s="22">
        <v>500125</v>
      </c>
      <c r="E526" s="22" t="str">
        <f t="shared" si="8"/>
        <v>107001500125</v>
      </c>
      <c r="F526" s="37">
        <v>10000</v>
      </c>
      <c r="G526" s="37">
        <v>10000</v>
      </c>
      <c r="H526" s="37">
        <v>0</v>
      </c>
      <c r="I526" s="37">
        <v>0</v>
      </c>
      <c r="J526" s="37">
        <v>0</v>
      </c>
      <c r="K526" s="37">
        <v>1729</v>
      </c>
      <c r="L526" s="37">
        <v>4576.1899999999996</v>
      </c>
      <c r="M526" s="37">
        <v>517.73</v>
      </c>
      <c r="N526" s="37">
        <v>1394.15</v>
      </c>
    </row>
    <row r="527" spans="1:14">
      <c r="A527" s="22" t="s">
        <v>125</v>
      </c>
      <c r="B527" s="22" t="s">
        <v>67</v>
      </c>
      <c r="C527" s="22">
        <v>107001</v>
      </c>
      <c r="D527" s="22">
        <v>500137</v>
      </c>
      <c r="E527" s="22" t="str">
        <f t="shared" si="8"/>
        <v>107001500137</v>
      </c>
      <c r="F527" s="37">
        <v>0</v>
      </c>
      <c r="G527" s="37">
        <v>0</v>
      </c>
      <c r="H527" s="37">
        <v>0</v>
      </c>
      <c r="I527" s="37">
        <v>0</v>
      </c>
      <c r="J527" s="37">
        <v>0</v>
      </c>
      <c r="K527" s="37">
        <v>0</v>
      </c>
      <c r="L527" s="37">
        <v>8621.7000000000007</v>
      </c>
      <c r="M527" s="37">
        <v>0</v>
      </c>
      <c r="N527" s="37">
        <v>0</v>
      </c>
    </row>
    <row r="528" spans="1:14">
      <c r="A528" s="22" t="s">
        <v>125</v>
      </c>
      <c r="B528" s="22" t="s">
        <v>260</v>
      </c>
      <c r="C528" s="22">
        <v>107001</v>
      </c>
      <c r="D528" s="22">
        <v>640001</v>
      </c>
      <c r="E528" s="22" t="str">
        <f t="shared" si="8"/>
        <v>107001640001</v>
      </c>
      <c r="F528" s="37">
        <v>1500</v>
      </c>
      <c r="G528" s="37">
        <v>1500</v>
      </c>
      <c r="H528" s="37">
        <v>0</v>
      </c>
      <c r="I528" s="37">
        <v>0</v>
      </c>
      <c r="J528" s="37">
        <v>0</v>
      </c>
      <c r="K528" s="37">
        <v>0</v>
      </c>
      <c r="L528" s="37">
        <v>0</v>
      </c>
      <c r="M528" s="37">
        <v>0</v>
      </c>
      <c r="N528" s="37">
        <v>0</v>
      </c>
    </row>
    <row r="529" spans="1:14">
      <c r="A529" s="22" t="s">
        <v>125</v>
      </c>
      <c r="B529" s="22" t="s">
        <v>261</v>
      </c>
      <c r="C529" s="22">
        <v>107001</v>
      </c>
      <c r="D529" s="22">
        <v>640004</v>
      </c>
      <c r="E529" s="22" t="str">
        <f t="shared" si="8"/>
        <v>107001640004</v>
      </c>
      <c r="F529" s="37">
        <v>0</v>
      </c>
      <c r="G529" s="37">
        <v>0</v>
      </c>
      <c r="H529" s="37">
        <v>0</v>
      </c>
      <c r="I529" s="37">
        <v>0</v>
      </c>
      <c r="J529" s="37">
        <v>0</v>
      </c>
      <c r="K529" s="37">
        <v>0</v>
      </c>
      <c r="L529" s="37">
        <v>7555.79</v>
      </c>
      <c r="M529" s="37">
        <v>0</v>
      </c>
      <c r="N529" s="37">
        <v>0</v>
      </c>
    </row>
    <row r="530" spans="1:14">
      <c r="A530" s="22" t="s">
        <v>126</v>
      </c>
      <c r="B530" s="22" t="s">
        <v>823</v>
      </c>
      <c r="C530" s="22">
        <v>107002</v>
      </c>
      <c r="D530" s="22">
        <v>140015</v>
      </c>
      <c r="E530" s="22" t="str">
        <f t="shared" si="8"/>
        <v>107002140015</v>
      </c>
      <c r="F530" s="37">
        <v>2000</v>
      </c>
      <c r="G530" s="37">
        <v>2000</v>
      </c>
      <c r="H530" s="37">
        <v>0</v>
      </c>
      <c r="I530" s="37">
        <v>0</v>
      </c>
      <c r="J530" s="37">
        <v>0</v>
      </c>
      <c r="K530" s="37">
        <v>0</v>
      </c>
      <c r="L530" s="37">
        <v>0</v>
      </c>
      <c r="M530" s="37">
        <v>0</v>
      </c>
      <c r="N530" s="37">
        <v>2429.91</v>
      </c>
    </row>
    <row r="531" spans="1:14">
      <c r="A531" s="22" t="s">
        <v>126</v>
      </c>
      <c r="B531" s="22" t="s">
        <v>190</v>
      </c>
      <c r="C531" s="22">
        <v>107002</v>
      </c>
      <c r="D531" s="22">
        <v>230010</v>
      </c>
      <c r="E531" s="22" t="str">
        <f t="shared" si="8"/>
        <v>107002230010</v>
      </c>
      <c r="F531" s="37">
        <v>7000</v>
      </c>
      <c r="G531" s="37">
        <v>7000</v>
      </c>
      <c r="H531" s="37">
        <v>339.25</v>
      </c>
      <c r="I531" s="37">
        <v>339.25</v>
      </c>
      <c r="J531" s="37">
        <v>0</v>
      </c>
      <c r="K531" s="37">
        <v>2365.3200000000002</v>
      </c>
      <c r="L531" s="37">
        <v>13638.04</v>
      </c>
      <c r="M531" s="37">
        <v>35274.26</v>
      </c>
      <c r="N531" s="37">
        <v>22734.01</v>
      </c>
    </row>
    <row r="532" spans="1:14">
      <c r="A532" s="22" t="s">
        <v>126</v>
      </c>
      <c r="B532" s="22" t="s">
        <v>192</v>
      </c>
      <c r="C532" s="22">
        <v>107002</v>
      </c>
      <c r="D532" s="22">
        <v>230020</v>
      </c>
      <c r="E532" s="22" t="str">
        <f t="shared" si="8"/>
        <v>107002230020</v>
      </c>
      <c r="F532" s="37">
        <v>0</v>
      </c>
      <c r="G532" s="37">
        <v>0</v>
      </c>
      <c r="H532" s="37">
        <v>0</v>
      </c>
      <c r="I532" s="37">
        <v>0</v>
      </c>
      <c r="J532" s="37">
        <v>0</v>
      </c>
      <c r="K532" s="37">
        <v>12690.32</v>
      </c>
      <c r="L532" s="37">
        <v>3854.39</v>
      </c>
      <c r="M532" s="37">
        <v>25.79</v>
      </c>
      <c r="N532" s="37">
        <v>540.42999999999995</v>
      </c>
    </row>
    <row r="533" spans="1:14">
      <c r="A533" s="22" t="s">
        <v>126</v>
      </c>
      <c r="B533" s="22" t="s">
        <v>193</v>
      </c>
      <c r="C533" s="22">
        <v>107002</v>
      </c>
      <c r="D533" s="22">
        <v>230025</v>
      </c>
      <c r="E533" s="22" t="str">
        <f t="shared" si="8"/>
        <v>107002230025</v>
      </c>
      <c r="F533" s="37">
        <v>0</v>
      </c>
      <c r="G533" s="37">
        <v>0</v>
      </c>
      <c r="H533" s="37">
        <v>0</v>
      </c>
      <c r="I533" s="37">
        <v>0</v>
      </c>
      <c r="J533" s="37">
        <v>0</v>
      </c>
      <c r="K533" s="37">
        <v>9724.9500000000007</v>
      </c>
      <c r="L533" s="37">
        <v>14758.2</v>
      </c>
      <c r="M533" s="37">
        <v>17914.009999999998</v>
      </c>
      <c r="N533" s="37">
        <v>0</v>
      </c>
    </row>
    <row r="534" spans="1:14">
      <c r="A534" s="22" t="s">
        <v>126</v>
      </c>
      <c r="B534" s="22" t="s">
        <v>218</v>
      </c>
      <c r="C534" s="22">
        <v>107002</v>
      </c>
      <c r="D534" s="22">
        <v>410001</v>
      </c>
      <c r="E534" s="22" t="str">
        <f t="shared" si="8"/>
        <v>107002410001</v>
      </c>
      <c r="F534" s="37">
        <v>100</v>
      </c>
      <c r="G534" s="37">
        <v>100</v>
      </c>
      <c r="H534" s="37">
        <v>0</v>
      </c>
      <c r="I534" s="37">
        <v>0</v>
      </c>
      <c r="J534" s="37">
        <v>0</v>
      </c>
      <c r="K534" s="37">
        <v>55</v>
      </c>
      <c r="L534" s="37">
        <v>183.22</v>
      </c>
      <c r="M534" s="37">
        <v>1107.2</v>
      </c>
      <c r="N534" s="37">
        <v>0</v>
      </c>
    </row>
    <row r="535" spans="1:14">
      <c r="A535" s="22" t="s">
        <v>126</v>
      </c>
      <c r="B535" s="22" t="s">
        <v>219</v>
      </c>
      <c r="C535" s="22">
        <v>107002</v>
      </c>
      <c r="D535" s="22">
        <v>410003</v>
      </c>
      <c r="E535" s="22" t="str">
        <f t="shared" si="8"/>
        <v>107002410003</v>
      </c>
      <c r="F535" s="37">
        <v>300</v>
      </c>
      <c r="G535" s="37">
        <v>300</v>
      </c>
      <c r="H535" s="37">
        <v>0</v>
      </c>
      <c r="I535" s="37">
        <v>0</v>
      </c>
      <c r="J535" s="37">
        <v>0</v>
      </c>
      <c r="K535" s="37">
        <v>0</v>
      </c>
      <c r="L535" s="37">
        <v>46</v>
      </c>
      <c r="M535" s="37">
        <v>125</v>
      </c>
      <c r="N535" s="37">
        <v>440</v>
      </c>
    </row>
    <row r="536" spans="1:14">
      <c r="A536" s="22" t="s">
        <v>126</v>
      </c>
      <c r="B536" s="22" t="s">
        <v>220</v>
      </c>
      <c r="C536" s="22">
        <v>107002</v>
      </c>
      <c r="D536" s="22">
        <v>410004</v>
      </c>
      <c r="E536" s="22" t="str">
        <f t="shared" si="8"/>
        <v>107002410004</v>
      </c>
      <c r="F536" s="37">
        <v>4200</v>
      </c>
      <c r="G536" s="37">
        <v>4200</v>
      </c>
      <c r="H536" s="37">
        <v>2247.56</v>
      </c>
      <c r="I536" s="37">
        <v>782.24</v>
      </c>
      <c r="J536" s="37">
        <v>1465.32</v>
      </c>
      <c r="K536" s="37">
        <v>3408.75</v>
      </c>
      <c r="L536" s="37">
        <v>6343.48</v>
      </c>
      <c r="M536" s="37">
        <v>8088.08</v>
      </c>
      <c r="N536" s="37">
        <v>14735.54</v>
      </c>
    </row>
    <row r="537" spans="1:14">
      <c r="A537" s="22" t="s">
        <v>126</v>
      </c>
      <c r="B537" s="22" t="s">
        <v>221</v>
      </c>
      <c r="C537" s="22">
        <v>107002</v>
      </c>
      <c r="D537" s="22">
        <v>410005</v>
      </c>
      <c r="E537" s="22" t="str">
        <f t="shared" si="8"/>
        <v>107002410005</v>
      </c>
      <c r="F537" s="37">
        <v>4300</v>
      </c>
      <c r="G537" s="37">
        <v>4300</v>
      </c>
      <c r="H537" s="37">
        <v>3000</v>
      </c>
      <c r="I537" s="37">
        <v>1003.76</v>
      </c>
      <c r="J537" s="37">
        <v>1996.24</v>
      </c>
      <c r="K537" s="37">
        <v>8302.91</v>
      </c>
      <c r="L537" s="37">
        <v>3502.2</v>
      </c>
      <c r="M537" s="37">
        <v>3161</v>
      </c>
      <c r="N537" s="37">
        <v>0</v>
      </c>
    </row>
    <row r="538" spans="1:14">
      <c r="A538" s="22" t="s">
        <v>126</v>
      </c>
      <c r="B538" s="22" t="s">
        <v>229</v>
      </c>
      <c r="C538" s="22">
        <v>107002</v>
      </c>
      <c r="D538" s="22">
        <v>500104</v>
      </c>
      <c r="E538" s="22" t="str">
        <f t="shared" si="8"/>
        <v>107002500104</v>
      </c>
      <c r="F538" s="37">
        <v>0</v>
      </c>
      <c r="G538" s="37">
        <v>0</v>
      </c>
      <c r="H538" s="37">
        <v>0</v>
      </c>
      <c r="I538" s="37">
        <v>0</v>
      </c>
      <c r="J538" s="37">
        <v>0</v>
      </c>
      <c r="K538" s="37">
        <v>1176.45</v>
      </c>
      <c r="L538" s="37">
        <v>1177.2</v>
      </c>
      <c r="M538" s="37">
        <v>1924.93</v>
      </c>
      <c r="N538" s="37">
        <v>944.88</v>
      </c>
    </row>
    <row r="539" spans="1:14">
      <c r="A539" s="22" t="s">
        <v>126</v>
      </c>
      <c r="B539" s="22" t="s">
        <v>230</v>
      </c>
      <c r="C539" s="22">
        <v>107002</v>
      </c>
      <c r="D539" s="22">
        <v>500105</v>
      </c>
      <c r="E539" s="22" t="str">
        <f t="shared" si="8"/>
        <v>107002500105</v>
      </c>
      <c r="F539" s="37">
        <v>500</v>
      </c>
      <c r="G539" s="37">
        <v>500</v>
      </c>
      <c r="H539" s="37">
        <v>0</v>
      </c>
      <c r="I539" s="37">
        <v>0</v>
      </c>
      <c r="J539" s="37">
        <v>0</v>
      </c>
      <c r="K539" s="37">
        <v>0</v>
      </c>
      <c r="L539" s="37">
        <v>0</v>
      </c>
      <c r="M539" s="37">
        <v>0</v>
      </c>
      <c r="N539" s="37">
        <v>0</v>
      </c>
    </row>
    <row r="540" spans="1:14">
      <c r="A540" s="22" t="s">
        <v>126</v>
      </c>
      <c r="B540" s="22" t="s">
        <v>236</v>
      </c>
      <c r="C540" s="22">
        <v>107002</v>
      </c>
      <c r="D540" s="22">
        <v>500114</v>
      </c>
      <c r="E540" s="22" t="str">
        <f t="shared" si="8"/>
        <v>107002500114</v>
      </c>
      <c r="F540" s="37">
        <v>0</v>
      </c>
      <c r="G540" s="37">
        <v>0</v>
      </c>
      <c r="H540" s="37">
        <v>0</v>
      </c>
      <c r="I540" s="37">
        <v>0</v>
      </c>
      <c r="J540" s="37">
        <v>0</v>
      </c>
      <c r="K540" s="37">
        <v>0</v>
      </c>
      <c r="L540" s="37">
        <v>0</v>
      </c>
      <c r="M540" s="37">
        <v>0</v>
      </c>
      <c r="N540" s="37">
        <v>744.28</v>
      </c>
    </row>
    <row r="541" spans="1:14">
      <c r="A541" s="22" t="s">
        <v>126</v>
      </c>
      <c r="B541" s="22" t="s">
        <v>238</v>
      </c>
      <c r="C541" s="22">
        <v>107002</v>
      </c>
      <c r="D541" s="22">
        <v>500116</v>
      </c>
      <c r="E541" s="22" t="str">
        <f t="shared" si="8"/>
        <v>107002500116</v>
      </c>
      <c r="F541" s="37">
        <v>0</v>
      </c>
      <c r="G541" s="37">
        <v>0</v>
      </c>
      <c r="H541" s="37">
        <v>0</v>
      </c>
      <c r="I541" s="37">
        <v>0</v>
      </c>
      <c r="J541" s="37">
        <v>0</v>
      </c>
      <c r="K541" s="37">
        <v>0</v>
      </c>
      <c r="L541" s="37">
        <v>0</v>
      </c>
      <c r="M541" s="37">
        <v>2595</v>
      </c>
      <c r="N541" s="37">
        <v>0</v>
      </c>
    </row>
    <row r="542" spans="1:14">
      <c r="A542" s="22" t="s">
        <v>126</v>
      </c>
      <c r="B542" s="22" t="s">
        <v>239</v>
      </c>
      <c r="C542" s="22">
        <v>107002</v>
      </c>
      <c r="D542" s="22">
        <v>500117</v>
      </c>
      <c r="E542" s="22" t="str">
        <f t="shared" si="8"/>
        <v>107002500117</v>
      </c>
      <c r="F542" s="37">
        <v>500</v>
      </c>
      <c r="G542" s="37">
        <v>500</v>
      </c>
      <c r="H542" s="37">
        <v>0</v>
      </c>
      <c r="I542" s="37">
        <v>0</v>
      </c>
      <c r="J542" s="37">
        <v>0</v>
      </c>
      <c r="K542" s="37">
        <v>228</v>
      </c>
      <c r="L542" s="37">
        <v>0</v>
      </c>
      <c r="M542" s="37">
        <v>0</v>
      </c>
      <c r="N542" s="37">
        <v>0</v>
      </c>
    </row>
    <row r="543" spans="1:14">
      <c r="A543" s="22" t="s">
        <v>126</v>
      </c>
      <c r="B543" s="22" t="s">
        <v>240</v>
      </c>
      <c r="C543" s="22">
        <v>107002</v>
      </c>
      <c r="D543" s="22">
        <v>500118</v>
      </c>
      <c r="E543" s="22" t="str">
        <f t="shared" si="8"/>
        <v>107002500118</v>
      </c>
      <c r="F543" s="37">
        <v>8754</v>
      </c>
      <c r="G543" s="37">
        <v>8754</v>
      </c>
      <c r="H543" s="37">
        <v>0</v>
      </c>
      <c r="I543" s="37">
        <v>0</v>
      </c>
      <c r="J543" s="37">
        <v>0</v>
      </c>
      <c r="K543" s="37">
        <v>8841.4699999999993</v>
      </c>
      <c r="L543" s="37">
        <v>9846.02</v>
      </c>
      <c r="M543" s="37">
        <v>7928.41</v>
      </c>
      <c r="N543" s="37">
        <v>5738.47</v>
      </c>
    </row>
    <row r="544" spans="1:14">
      <c r="A544" s="22" t="s">
        <v>126</v>
      </c>
      <c r="B544" s="22" t="s">
        <v>66</v>
      </c>
      <c r="C544" s="22">
        <v>107002</v>
      </c>
      <c r="D544" s="22">
        <v>500124</v>
      </c>
      <c r="E544" s="22" t="str">
        <f t="shared" si="8"/>
        <v>107002500124</v>
      </c>
      <c r="F544" s="37">
        <v>200</v>
      </c>
      <c r="G544" s="37">
        <v>200</v>
      </c>
      <c r="H544" s="37">
        <v>0</v>
      </c>
      <c r="I544" s="37">
        <v>0</v>
      </c>
      <c r="J544" s="37">
        <v>0</v>
      </c>
      <c r="K544" s="37">
        <v>0</v>
      </c>
      <c r="L544" s="37">
        <v>199.86</v>
      </c>
      <c r="M544" s="37">
        <v>63.56</v>
      </c>
      <c r="N544" s="37">
        <v>0</v>
      </c>
    </row>
    <row r="545" spans="1:14">
      <c r="A545" s="22" t="s">
        <v>126</v>
      </c>
      <c r="B545" s="22" t="s">
        <v>244</v>
      </c>
      <c r="C545" s="22">
        <v>107002</v>
      </c>
      <c r="D545" s="22">
        <v>500125</v>
      </c>
      <c r="E545" s="22" t="str">
        <f t="shared" si="8"/>
        <v>107002500125</v>
      </c>
      <c r="F545" s="37">
        <v>2800</v>
      </c>
      <c r="G545" s="37">
        <v>2800</v>
      </c>
      <c r="H545" s="37">
        <v>600</v>
      </c>
      <c r="I545" s="37">
        <v>600</v>
      </c>
      <c r="J545" s="37">
        <v>0</v>
      </c>
      <c r="K545" s="37">
        <v>1976.21</v>
      </c>
      <c r="L545" s="37">
        <v>1300</v>
      </c>
      <c r="M545" s="37">
        <v>0</v>
      </c>
      <c r="N545" s="37">
        <v>0</v>
      </c>
    </row>
    <row r="546" spans="1:14">
      <c r="A546" s="22" t="s">
        <v>126</v>
      </c>
      <c r="B546" s="22" t="s">
        <v>63</v>
      </c>
      <c r="C546" s="22">
        <v>107002</v>
      </c>
      <c r="D546" s="22">
        <v>500126</v>
      </c>
      <c r="E546" s="22" t="str">
        <f t="shared" si="8"/>
        <v>107002500126</v>
      </c>
      <c r="F546" s="37">
        <v>0</v>
      </c>
      <c r="G546" s="37">
        <v>0</v>
      </c>
      <c r="H546" s="37">
        <v>0</v>
      </c>
      <c r="I546" s="37">
        <v>0</v>
      </c>
      <c r="J546" s="37">
        <v>0</v>
      </c>
      <c r="K546" s="37">
        <v>288</v>
      </c>
      <c r="L546" s="37">
        <v>228</v>
      </c>
      <c r="M546" s="37">
        <v>1200</v>
      </c>
      <c r="N546" s="37">
        <v>0</v>
      </c>
    </row>
    <row r="547" spans="1:14">
      <c r="A547" s="22" t="s">
        <v>126</v>
      </c>
      <c r="B547" s="22" t="s">
        <v>67</v>
      </c>
      <c r="C547" s="22">
        <v>107002</v>
      </c>
      <c r="D547" s="22">
        <v>500137</v>
      </c>
      <c r="E547" s="22" t="str">
        <f t="shared" si="8"/>
        <v>107002500137</v>
      </c>
      <c r="F547" s="37">
        <v>0</v>
      </c>
      <c r="G547" s="37">
        <v>0</v>
      </c>
      <c r="H547" s="37">
        <v>0</v>
      </c>
      <c r="I547" s="37">
        <v>0</v>
      </c>
      <c r="J547" s="37">
        <v>0</v>
      </c>
      <c r="K547" s="37">
        <v>1723.27</v>
      </c>
      <c r="L547" s="37">
        <v>0</v>
      </c>
      <c r="M547" s="37">
        <v>2862.7</v>
      </c>
      <c r="N547" s="37">
        <v>0</v>
      </c>
    </row>
    <row r="548" spans="1:14">
      <c r="A548" s="22" t="s">
        <v>126</v>
      </c>
      <c r="B548" s="22" t="s">
        <v>260</v>
      </c>
      <c r="C548" s="22">
        <v>107002</v>
      </c>
      <c r="D548" s="22">
        <v>640001</v>
      </c>
      <c r="E548" s="22" t="str">
        <f t="shared" si="8"/>
        <v>107002640001</v>
      </c>
      <c r="F548" s="37">
        <v>500</v>
      </c>
      <c r="G548" s="37">
        <v>500</v>
      </c>
      <c r="H548" s="37">
        <v>0</v>
      </c>
      <c r="I548" s="37">
        <v>0</v>
      </c>
      <c r="J548" s="37">
        <v>0</v>
      </c>
      <c r="K548" s="37">
        <v>0</v>
      </c>
      <c r="L548" s="37">
        <v>0</v>
      </c>
      <c r="M548" s="37">
        <v>0</v>
      </c>
      <c r="N548" s="37">
        <v>0</v>
      </c>
    </row>
    <row r="549" spans="1:14">
      <c r="A549" s="22" t="s">
        <v>126</v>
      </c>
      <c r="B549" s="22" t="s">
        <v>261</v>
      </c>
      <c r="C549" s="22">
        <v>107002</v>
      </c>
      <c r="D549" s="22">
        <v>640004</v>
      </c>
      <c r="E549" s="22" t="str">
        <f t="shared" si="8"/>
        <v>107002640004</v>
      </c>
      <c r="F549" s="37">
        <v>1500</v>
      </c>
      <c r="G549" s="37">
        <v>1500</v>
      </c>
      <c r="H549" s="37">
        <v>1300.3599999999999</v>
      </c>
      <c r="I549" s="37">
        <v>1300.3599999999999</v>
      </c>
      <c r="J549" s="37">
        <v>0</v>
      </c>
      <c r="K549" s="37">
        <v>0</v>
      </c>
      <c r="L549" s="37">
        <v>317.58</v>
      </c>
      <c r="M549" s="37">
        <v>9241.67</v>
      </c>
      <c r="N549" s="37">
        <v>0</v>
      </c>
    </row>
    <row r="550" spans="1:14">
      <c r="A550" s="22" t="s">
        <v>126</v>
      </c>
      <c r="B550" s="22" t="s">
        <v>263</v>
      </c>
      <c r="C550" s="22">
        <v>107002</v>
      </c>
      <c r="D550" s="22">
        <v>640011</v>
      </c>
      <c r="E550" s="22" t="str">
        <f t="shared" si="8"/>
        <v>107002640011</v>
      </c>
      <c r="F550" s="37">
        <v>0</v>
      </c>
      <c r="G550" s="37">
        <v>0</v>
      </c>
      <c r="H550" s="37">
        <v>0</v>
      </c>
      <c r="I550" s="37">
        <v>0</v>
      </c>
      <c r="J550" s="37">
        <v>0</v>
      </c>
      <c r="K550" s="37">
        <v>0</v>
      </c>
      <c r="L550" s="37">
        <v>0</v>
      </c>
      <c r="M550" s="37">
        <v>27814.17</v>
      </c>
      <c r="N550" s="37">
        <v>0</v>
      </c>
    </row>
    <row r="551" spans="1:14">
      <c r="A551" s="22" t="s">
        <v>126</v>
      </c>
      <c r="B551" s="22" t="s">
        <v>838</v>
      </c>
      <c r="C551" s="22">
        <v>107002</v>
      </c>
      <c r="D551" s="22">
        <v>760000</v>
      </c>
      <c r="E551" s="22" t="str">
        <f t="shared" si="8"/>
        <v>107002760000</v>
      </c>
      <c r="F551" s="37">
        <v>5955</v>
      </c>
      <c r="G551" s="37">
        <v>5955</v>
      </c>
      <c r="H551" s="37">
        <v>0</v>
      </c>
      <c r="I551" s="37">
        <v>0</v>
      </c>
      <c r="J551" s="37">
        <v>0</v>
      </c>
      <c r="K551" s="37">
        <v>12735.01</v>
      </c>
      <c r="L551" s="37">
        <v>18997.34</v>
      </c>
      <c r="M551" s="37">
        <v>45985.760000000002</v>
      </c>
      <c r="N551" s="37">
        <v>55796.79</v>
      </c>
    </row>
    <row r="552" spans="1:14">
      <c r="A552" s="22" t="s">
        <v>126</v>
      </c>
      <c r="B552" s="22" t="s">
        <v>839</v>
      </c>
      <c r="C552" s="22">
        <v>107002</v>
      </c>
      <c r="D552" s="22">
        <v>760001</v>
      </c>
      <c r="E552" s="22" t="str">
        <f t="shared" si="8"/>
        <v>107002760001</v>
      </c>
      <c r="F552" s="37">
        <v>12000</v>
      </c>
      <c r="G552" s="37">
        <v>12000</v>
      </c>
      <c r="H552" s="37">
        <v>10000</v>
      </c>
      <c r="I552" s="37">
        <v>2340</v>
      </c>
      <c r="J552" s="37">
        <v>7660</v>
      </c>
      <c r="K552" s="37">
        <v>26520.82</v>
      </c>
      <c r="L552" s="37">
        <v>39693.910000000003</v>
      </c>
      <c r="M552" s="37">
        <v>26439.59</v>
      </c>
      <c r="N552" s="37">
        <v>32228.99</v>
      </c>
    </row>
    <row r="553" spans="1:14">
      <c r="A553" s="22" t="s">
        <v>126</v>
      </c>
      <c r="B553" s="22" t="s">
        <v>828</v>
      </c>
      <c r="C553" s="22">
        <v>107002</v>
      </c>
      <c r="D553" s="22">
        <v>760003</v>
      </c>
      <c r="E553" s="22" t="str">
        <f t="shared" si="8"/>
        <v>107002760003</v>
      </c>
      <c r="F553" s="37">
        <v>64198</v>
      </c>
      <c r="G553" s="37">
        <v>64198</v>
      </c>
      <c r="H553" s="37">
        <v>33100</v>
      </c>
      <c r="I553" s="37">
        <v>33100</v>
      </c>
      <c r="J553" s="37">
        <v>0</v>
      </c>
      <c r="K553" s="37">
        <v>179375</v>
      </c>
      <c r="L553" s="37">
        <v>103569</v>
      </c>
      <c r="M553" s="37">
        <v>87250</v>
      </c>
      <c r="N553" s="37">
        <v>22704.82</v>
      </c>
    </row>
    <row r="554" spans="1:14">
      <c r="A554" s="22" t="s">
        <v>126</v>
      </c>
      <c r="B554" s="22" t="s">
        <v>829</v>
      </c>
      <c r="C554" s="22">
        <v>107002</v>
      </c>
      <c r="D554" s="22">
        <v>760004</v>
      </c>
      <c r="E554" s="22" t="str">
        <f t="shared" si="8"/>
        <v>107002760004</v>
      </c>
      <c r="F554" s="37">
        <v>112624</v>
      </c>
      <c r="G554" s="37">
        <v>112624</v>
      </c>
      <c r="H554" s="37">
        <v>96612.64</v>
      </c>
      <c r="I554" s="37">
        <v>44417.96</v>
      </c>
      <c r="J554" s="37">
        <v>52194.68</v>
      </c>
      <c r="K554" s="37">
        <v>148679.67000000001</v>
      </c>
      <c r="L554" s="37">
        <v>140833.06</v>
      </c>
      <c r="M554" s="37">
        <v>176481.8</v>
      </c>
      <c r="N554" s="37">
        <v>113094.82</v>
      </c>
    </row>
    <row r="555" spans="1:14">
      <c r="A555" s="22" t="s">
        <v>126</v>
      </c>
      <c r="B555" s="22" t="s">
        <v>840</v>
      </c>
      <c r="C555" s="22">
        <v>107002</v>
      </c>
      <c r="D555" s="22">
        <v>760005</v>
      </c>
      <c r="E555" s="22" t="str">
        <f t="shared" si="8"/>
        <v>107002760005</v>
      </c>
      <c r="F555" s="37">
        <v>440</v>
      </c>
      <c r="G555" s="37">
        <v>440</v>
      </c>
      <c r="H555" s="37">
        <v>0</v>
      </c>
      <c r="I555" s="37">
        <v>0</v>
      </c>
      <c r="J555" s="37">
        <v>0</v>
      </c>
      <c r="K555" s="37">
        <v>547</v>
      </c>
      <c r="L555" s="37">
        <v>70</v>
      </c>
      <c r="M555" s="37">
        <v>-299</v>
      </c>
      <c r="N555" s="37">
        <v>468</v>
      </c>
    </row>
    <row r="556" spans="1:14">
      <c r="A556" s="22" t="s">
        <v>2</v>
      </c>
      <c r="B556" s="22" t="s">
        <v>220</v>
      </c>
      <c r="C556" s="22">
        <v>107003</v>
      </c>
      <c r="D556" s="22">
        <v>410004</v>
      </c>
      <c r="E556" s="22" t="str">
        <f t="shared" si="8"/>
        <v>107003410004</v>
      </c>
      <c r="F556" s="37">
        <v>0</v>
      </c>
      <c r="G556" s="37">
        <v>0</v>
      </c>
      <c r="H556" s="37">
        <v>0</v>
      </c>
      <c r="I556" s="37">
        <v>0</v>
      </c>
      <c r="J556" s="37">
        <v>0</v>
      </c>
      <c r="K556" s="37">
        <v>0</v>
      </c>
      <c r="L556" s="37">
        <v>0</v>
      </c>
      <c r="M556" s="37">
        <v>0</v>
      </c>
      <c r="N556" s="37">
        <v>901.92</v>
      </c>
    </row>
    <row r="557" spans="1:14">
      <c r="A557" s="22" t="s">
        <v>2</v>
      </c>
      <c r="B557" s="22" t="s">
        <v>240</v>
      </c>
      <c r="C557" s="22">
        <v>107003</v>
      </c>
      <c r="D557" s="22">
        <v>500118</v>
      </c>
      <c r="E557" s="22" t="str">
        <f t="shared" si="8"/>
        <v>107003500118</v>
      </c>
      <c r="F557" s="37">
        <v>0</v>
      </c>
      <c r="G557" s="37">
        <v>0</v>
      </c>
      <c r="H557" s="37">
        <v>0</v>
      </c>
      <c r="I557" s="37">
        <v>0</v>
      </c>
      <c r="J557" s="37">
        <v>0</v>
      </c>
      <c r="K557" s="37">
        <v>0</v>
      </c>
      <c r="L557" s="37">
        <v>0</v>
      </c>
      <c r="M557" s="37">
        <v>0</v>
      </c>
      <c r="N557" s="37">
        <v>325.83</v>
      </c>
    </row>
    <row r="558" spans="1:14">
      <c r="A558" s="22" t="s">
        <v>2</v>
      </c>
      <c r="B558" s="22" t="s">
        <v>838</v>
      </c>
      <c r="C558" s="22">
        <v>107003</v>
      </c>
      <c r="D558" s="22">
        <v>760000</v>
      </c>
      <c r="E558" s="22" t="str">
        <f t="shared" si="8"/>
        <v>107003760000</v>
      </c>
      <c r="F558" s="37">
        <v>0</v>
      </c>
      <c r="G558" s="37">
        <v>0</v>
      </c>
      <c r="H558" s="37">
        <v>0</v>
      </c>
      <c r="I558" s="37">
        <v>0</v>
      </c>
      <c r="J558" s="37">
        <v>0</v>
      </c>
      <c r="K558" s="37">
        <v>0</v>
      </c>
      <c r="L558" s="37">
        <v>0</v>
      </c>
      <c r="M558" s="37">
        <v>0</v>
      </c>
      <c r="N558" s="37">
        <v>4000</v>
      </c>
    </row>
    <row r="559" spans="1:14">
      <c r="A559" s="22" t="s">
        <v>2</v>
      </c>
      <c r="B559" s="22" t="s">
        <v>839</v>
      </c>
      <c r="C559" s="22">
        <v>107003</v>
      </c>
      <c r="D559" s="22">
        <v>760001</v>
      </c>
      <c r="E559" s="22" t="str">
        <f t="shared" si="8"/>
        <v>107003760001</v>
      </c>
      <c r="F559" s="37">
        <v>0</v>
      </c>
      <c r="G559" s="37">
        <v>0</v>
      </c>
      <c r="H559" s="37">
        <v>0</v>
      </c>
      <c r="I559" s="37">
        <v>0</v>
      </c>
      <c r="J559" s="37">
        <v>0</v>
      </c>
      <c r="K559" s="37">
        <v>0</v>
      </c>
      <c r="L559" s="37">
        <v>0</v>
      </c>
      <c r="M559" s="37">
        <v>0</v>
      </c>
      <c r="N559" s="37">
        <v>7764.45</v>
      </c>
    </row>
    <row r="560" spans="1:14">
      <c r="A560" s="22" t="s">
        <v>2</v>
      </c>
      <c r="B560" s="22" t="s">
        <v>828</v>
      </c>
      <c r="C560" s="22">
        <v>107003</v>
      </c>
      <c r="D560" s="22">
        <v>760003</v>
      </c>
      <c r="E560" s="22" t="str">
        <f t="shared" si="8"/>
        <v>107003760003</v>
      </c>
      <c r="F560" s="37">
        <v>0</v>
      </c>
      <c r="G560" s="37">
        <v>0</v>
      </c>
      <c r="H560" s="37">
        <v>0</v>
      </c>
      <c r="I560" s="37">
        <v>0</v>
      </c>
      <c r="J560" s="37">
        <v>0</v>
      </c>
      <c r="K560" s="37">
        <v>0</v>
      </c>
      <c r="L560" s="37">
        <v>0</v>
      </c>
      <c r="M560" s="37">
        <v>0</v>
      </c>
      <c r="N560" s="37">
        <v>21650</v>
      </c>
    </row>
    <row r="561" spans="1:14">
      <c r="A561" s="22" t="s">
        <v>802</v>
      </c>
      <c r="B561" s="22" t="s">
        <v>194</v>
      </c>
      <c r="C561" s="22">
        <v>107004</v>
      </c>
      <c r="D561" s="22">
        <v>230050</v>
      </c>
      <c r="E561" s="22" t="str">
        <f t="shared" si="8"/>
        <v>107004230050</v>
      </c>
      <c r="F561" s="37">
        <v>6000</v>
      </c>
      <c r="G561" s="37">
        <v>6000</v>
      </c>
      <c r="H561" s="37">
        <v>0</v>
      </c>
      <c r="I561" s="37">
        <v>0</v>
      </c>
      <c r="J561" s="37">
        <v>0</v>
      </c>
      <c r="K561" s="37">
        <v>0</v>
      </c>
      <c r="L561" s="37">
        <v>0</v>
      </c>
      <c r="M561" s="37">
        <v>0</v>
      </c>
      <c r="N561" s="37">
        <v>0</v>
      </c>
    </row>
    <row r="562" spans="1:14">
      <c r="A562" s="22" t="s">
        <v>802</v>
      </c>
      <c r="B562" s="22" t="s">
        <v>218</v>
      </c>
      <c r="C562" s="22">
        <v>107004</v>
      </c>
      <c r="D562" s="22">
        <v>410001</v>
      </c>
      <c r="E562" s="22" t="str">
        <f t="shared" si="8"/>
        <v>107004410001</v>
      </c>
      <c r="F562" s="37">
        <v>1500</v>
      </c>
      <c r="G562" s="37">
        <v>1500</v>
      </c>
      <c r="H562" s="37">
        <v>0</v>
      </c>
      <c r="I562" s="37">
        <v>0</v>
      </c>
      <c r="J562" s="37">
        <v>0</v>
      </c>
      <c r="K562" s="37">
        <v>1306.3699999999999</v>
      </c>
      <c r="L562" s="37">
        <v>0</v>
      </c>
      <c r="M562" s="37">
        <v>0</v>
      </c>
      <c r="N562" s="37">
        <v>0</v>
      </c>
    </row>
    <row r="563" spans="1:14">
      <c r="A563" s="22" t="s">
        <v>802</v>
      </c>
      <c r="B563" s="22" t="s">
        <v>220</v>
      </c>
      <c r="C563" s="22">
        <v>107004</v>
      </c>
      <c r="D563" s="22">
        <v>410004</v>
      </c>
      <c r="E563" s="22" t="str">
        <f t="shared" si="8"/>
        <v>107004410004</v>
      </c>
      <c r="F563" s="37">
        <v>3500</v>
      </c>
      <c r="G563" s="37">
        <v>3500</v>
      </c>
      <c r="H563" s="37">
        <v>0</v>
      </c>
      <c r="I563" s="37">
        <v>0</v>
      </c>
      <c r="J563" s="37">
        <v>0</v>
      </c>
      <c r="K563" s="37">
        <v>1335.1</v>
      </c>
      <c r="L563" s="37">
        <v>0</v>
      </c>
      <c r="M563" s="37">
        <v>0</v>
      </c>
      <c r="N563" s="37">
        <v>0</v>
      </c>
    </row>
    <row r="564" spans="1:14">
      <c r="A564" s="22" t="s">
        <v>802</v>
      </c>
      <c r="B564" s="22" t="s">
        <v>221</v>
      </c>
      <c r="C564" s="22">
        <v>107004</v>
      </c>
      <c r="D564" s="22">
        <v>410005</v>
      </c>
      <c r="E564" s="22" t="str">
        <f t="shared" si="8"/>
        <v>107004410005</v>
      </c>
      <c r="F564" s="37">
        <v>1800</v>
      </c>
      <c r="G564" s="37">
        <v>1800</v>
      </c>
      <c r="H564" s="37">
        <v>0</v>
      </c>
      <c r="I564" s="37">
        <v>0</v>
      </c>
      <c r="J564" s="37">
        <v>0</v>
      </c>
      <c r="K564" s="37">
        <v>1705.09</v>
      </c>
      <c r="L564" s="37">
        <v>0</v>
      </c>
      <c r="M564" s="37">
        <v>0</v>
      </c>
      <c r="N564" s="37">
        <v>0</v>
      </c>
    </row>
    <row r="565" spans="1:14">
      <c r="A565" s="22" t="s">
        <v>802</v>
      </c>
      <c r="B565" s="22" t="s">
        <v>229</v>
      </c>
      <c r="C565" s="22">
        <v>107004</v>
      </c>
      <c r="D565" s="22">
        <v>500104</v>
      </c>
      <c r="E565" s="22" t="str">
        <f t="shared" si="8"/>
        <v>107004500104</v>
      </c>
      <c r="F565" s="37">
        <v>3200</v>
      </c>
      <c r="G565" s="37">
        <v>3200</v>
      </c>
      <c r="H565" s="37">
        <v>0</v>
      </c>
      <c r="I565" s="37">
        <v>0</v>
      </c>
      <c r="J565" s="37">
        <v>0</v>
      </c>
      <c r="K565" s="37">
        <v>0</v>
      </c>
      <c r="L565" s="37">
        <v>0</v>
      </c>
      <c r="M565" s="37">
        <v>0</v>
      </c>
      <c r="N565" s="37">
        <v>0</v>
      </c>
    </row>
    <row r="566" spans="1:14">
      <c r="A566" s="22" t="s">
        <v>802</v>
      </c>
      <c r="B566" s="22" t="s">
        <v>244</v>
      </c>
      <c r="C566" s="22">
        <v>107004</v>
      </c>
      <c r="D566" s="22">
        <v>500125</v>
      </c>
      <c r="E566" s="22" t="str">
        <f t="shared" si="8"/>
        <v>107004500125</v>
      </c>
      <c r="F566" s="37">
        <v>14501</v>
      </c>
      <c r="G566" s="37">
        <v>14501</v>
      </c>
      <c r="H566" s="37">
        <v>1200</v>
      </c>
      <c r="I566" s="37">
        <v>1200</v>
      </c>
      <c r="J566" s="37">
        <v>0</v>
      </c>
      <c r="K566" s="37">
        <v>11059.9</v>
      </c>
      <c r="L566" s="37">
        <v>0</v>
      </c>
      <c r="M566" s="37">
        <v>0</v>
      </c>
      <c r="N566" s="37">
        <v>0</v>
      </c>
    </row>
    <row r="567" spans="1:14">
      <c r="A567" s="22" t="s">
        <v>803</v>
      </c>
      <c r="B567" s="22" t="s">
        <v>219</v>
      </c>
      <c r="C567" s="22">
        <v>107005</v>
      </c>
      <c r="D567" s="22">
        <v>410003</v>
      </c>
      <c r="E567" s="22" t="str">
        <f t="shared" si="8"/>
        <v>107005410003</v>
      </c>
      <c r="F567" s="37">
        <v>256</v>
      </c>
      <c r="G567" s="37">
        <v>256</v>
      </c>
      <c r="H567" s="37">
        <v>0</v>
      </c>
      <c r="I567" s="37">
        <v>0</v>
      </c>
      <c r="J567" s="37">
        <v>0</v>
      </c>
      <c r="K567" s="37">
        <v>0</v>
      </c>
      <c r="L567" s="37">
        <v>0</v>
      </c>
      <c r="M567" s="37">
        <v>0</v>
      </c>
      <c r="N567" s="37">
        <v>0</v>
      </c>
    </row>
    <row r="568" spans="1:14">
      <c r="A568" s="22" t="s">
        <v>803</v>
      </c>
      <c r="B568" s="22" t="s">
        <v>220</v>
      </c>
      <c r="C568" s="22">
        <v>107005</v>
      </c>
      <c r="D568" s="22">
        <v>410004</v>
      </c>
      <c r="E568" s="22" t="str">
        <f t="shared" si="8"/>
        <v>107005410004</v>
      </c>
      <c r="F568" s="37">
        <v>2600</v>
      </c>
      <c r="G568" s="37">
        <v>2600</v>
      </c>
      <c r="H568" s="37">
        <v>0</v>
      </c>
      <c r="I568" s="37">
        <v>0</v>
      </c>
      <c r="J568" s="37">
        <v>0</v>
      </c>
      <c r="K568" s="37">
        <v>1484.74</v>
      </c>
      <c r="L568" s="37">
        <v>0</v>
      </c>
      <c r="M568" s="37">
        <v>0</v>
      </c>
      <c r="N568" s="37">
        <v>0</v>
      </c>
    </row>
    <row r="569" spans="1:14">
      <c r="A569" s="22" t="s">
        <v>803</v>
      </c>
      <c r="B569" s="22" t="s">
        <v>221</v>
      </c>
      <c r="C569" s="22">
        <v>107005</v>
      </c>
      <c r="D569" s="22">
        <v>410005</v>
      </c>
      <c r="E569" s="22" t="str">
        <f t="shared" si="8"/>
        <v>107005410005</v>
      </c>
      <c r="F569" s="37">
        <v>5950</v>
      </c>
      <c r="G569" s="37">
        <v>5950</v>
      </c>
      <c r="H569" s="37">
        <v>0</v>
      </c>
      <c r="I569" s="37">
        <v>0</v>
      </c>
      <c r="J569" s="37">
        <v>0</v>
      </c>
      <c r="K569" s="37">
        <v>5427.13</v>
      </c>
      <c r="L569" s="37">
        <v>0</v>
      </c>
      <c r="M569" s="37">
        <v>0</v>
      </c>
      <c r="N569" s="37">
        <v>0</v>
      </c>
    </row>
    <row r="570" spans="1:14">
      <c r="A570" s="22" t="s">
        <v>803</v>
      </c>
      <c r="B570" s="22" t="s">
        <v>229</v>
      </c>
      <c r="C570" s="22">
        <v>107005</v>
      </c>
      <c r="D570" s="22">
        <v>500104</v>
      </c>
      <c r="E570" s="22" t="str">
        <f t="shared" si="8"/>
        <v>107005500104</v>
      </c>
      <c r="F570" s="37">
        <v>1000</v>
      </c>
      <c r="G570" s="37">
        <v>1000</v>
      </c>
      <c r="H570" s="37">
        <v>0</v>
      </c>
      <c r="I570" s="37">
        <v>0</v>
      </c>
      <c r="J570" s="37">
        <v>0</v>
      </c>
      <c r="K570" s="37">
        <v>1479.56</v>
      </c>
      <c r="L570" s="37">
        <v>0</v>
      </c>
      <c r="M570" s="37">
        <v>0</v>
      </c>
      <c r="N570" s="37">
        <v>0</v>
      </c>
    </row>
    <row r="571" spans="1:14">
      <c r="A571" s="22" t="s">
        <v>803</v>
      </c>
      <c r="B571" s="22" t="s">
        <v>78</v>
      </c>
      <c r="C571" s="22">
        <v>107005</v>
      </c>
      <c r="D571" s="22">
        <v>500113</v>
      </c>
      <c r="E571" s="22" t="str">
        <f t="shared" si="8"/>
        <v>107005500113</v>
      </c>
      <c r="F571" s="37">
        <v>44</v>
      </c>
      <c r="G571" s="37">
        <v>44</v>
      </c>
      <c r="H571" s="37">
        <v>44</v>
      </c>
      <c r="I571" s="37">
        <v>44</v>
      </c>
      <c r="J571" s="37">
        <v>0</v>
      </c>
      <c r="K571" s="37">
        <v>0</v>
      </c>
      <c r="L571" s="37">
        <v>0</v>
      </c>
      <c r="M571" s="37">
        <v>0</v>
      </c>
      <c r="N571" s="37">
        <v>0</v>
      </c>
    </row>
    <row r="572" spans="1:14">
      <c r="A572" s="22" t="s">
        <v>803</v>
      </c>
      <c r="B572" s="22" t="s">
        <v>240</v>
      </c>
      <c r="C572" s="22">
        <v>107005</v>
      </c>
      <c r="D572" s="22">
        <v>500118</v>
      </c>
      <c r="E572" s="22" t="str">
        <f t="shared" si="8"/>
        <v>107005500118</v>
      </c>
      <c r="F572" s="37">
        <v>1500</v>
      </c>
      <c r="G572" s="37">
        <v>1500</v>
      </c>
      <c r="H572" s="37">
        <v>0</v>
      </c>
      <c r="I572" s="37">
        <v>0</v>
      </c>
      <c r="J572" s="37">
        <v>0</v>
      </c>
      <c r="K572" s="37">
        <v>1019.17</v>
      </c>
      <c r="L572" s="37">
        <v>0</v>
      </c>
      <c r="M572" s="37">
        <v>0</v>
      </c>
      <c r="N572" s="37">
        <v>0</v>
      </c>
    </row>
    <row r="573" spans="1:14">
      <c r="A573" s="22" t="s">
        <v>803</v>
      </c>
      <c r="B573" s="22" t="s">
        <v>244</v>
      </c>
      <c r="C573" s="22">
        <v>107005</v>
      </c>
      <c r="D573" s="22">
        <v>500125</v>
      </c>
      <c r="E573" s="22" t="str">
        <f t="shared" si="8"/>
        <v>107005500125</v>
      </c>
      <c r="F573" s="37">
        <v>4800</v>
      </c>
      <c r="G573" s="37">
        <v>4800</v>
      </c>
      <c r="H573" s="37">
        <v>1987</v>
      </c>
      <c r="I573" s="37">
        <v>0</v>
      </c>
      <c r="J573" s="37">
        <v>1987</v>
      </c>
      <c r="K573" s="37">
        <v>2271.5100000000002</v>
      </c>
      <c r="L573" s="37">
        <v>0</v>
      </c>
      <c r="M573" s="37">
        <v>0</v>
      </c>
      <c r="N573" s="37">
        <v>0</v>
      </c>
    </row>
    <row r="574" spans="1:14">
      <c r="A574" s="22" t="s">
        <v>10</v>
      </c>
      <c r="B574" s="22" t="s">
        <v>823</v>
      </c>
      <c r="C574" s="22">
        <v>108000</v>
      </c>
      <c r="D574" s="22">
        <v>140015</v>
      </c>
      <c r="E574" s="22" t="str">
        <f t="shared" si="8"/>
        <v>108000140015</v>
      </c>
      <c r="F574" s="37">
        <v>33792</v>
      </c>
      <c r="G574" s="37">
        <v>33792</v>
      </c>
      <c r="H574" s="37">
        <v>0</v>
      </c>
      <c r="I574" s="37">
        <v>0</v>
      </c>
      <c r="J574" s="37">
        <v>0</v>
      </c>
      <c r="K574" s="37">
        <v>30657.78</v>
      </c>
      <c r="L574" s="37">
        <v>15598.57</v>
      </c>
      <c r="M574" s="37">
        <v>51684.46</v>
      </c>
      <c r="N574" s="37">
        <v>42611.3</v>
      </c>
    </row>
    <row r="575" spans="1:14">
      <c r="A575" s="22" t="s">
        <v>10</v>
      </c>
      <c r="B575" s="22" t="s">
        <v>190</v>
      </c>
      <c r="C575" s="22">
        <v>108000</v>
      </c>
      <c r="D575" s="22">
        <v>230010</v>
      </c>
      <c r="E575" s="22" t="str">
        <f t="shared" si="8"/>
        <v>108000230010</v>
      </c>
      <c r="F575" s="37">
        <v>0</v>
      </c>
      <c r="G575" s="37">
        <v>0</v>
      </c>
      <c r="H575" s="37">
        <v>0</v>
      </c>
      <c r="I575" s="37">
        <v>0</v>
      </c>
      <c r="J575" s="37">
        <v>0</v>
      </c>
      <c r="K575" s="37">
        <v>0</v>
      </c>
      <c r="L575" s="37">
        <v>1350</v>
      </c>
      <c r="M575" s="37">
        <v>0</v>
      </c>
      <c r="N575" s="37">
        <v>0</v>
      </c>
    </row>
    <row r="576" spans="1:14">
      <c r="A576" s="22" t="s">
        <v>10</v>
      </c>
      <c r="B576" s="22" t="s">
        <v>192</v>
      </c>
      <c r="C576" s="22">
        <v>108000</v>
      </c>
      <c r="D576" s="22">
        <v>230020</v>
      </c>
      <c r="E576" s="22" t="str">
        <f t="shared" si="8"/>
        <v>108000230020</v>
      </c>
      <c r="F576" s="37">
        <v>0</v>
      </c>
      <c r="G576" s="37">
        <v>0</v>
      </c>
      <c r="H576" s="37">
        <v>702.35</v>
      </c>
      <c r="I576" s="37">
        <v>702.35</v>
      </c>
      <c r="J576" s="37">
        <v>0</v>
      </c>
      <c r="K576" s="37">
        <v>2126.0100000000002</v>
      </c>
      <c r="L576" s="37">
        <v>3732.04</v>
      </c>
      <c r="M576" s="37">
        <v>3709.31</v>
      </c>
      <c r="N576" s="37">
        <v>3063.78</v>
      </c>
    </row>
    <row r="577" spans="1:14">
      <c r="A577" s="22" t="s">
        <v>10</v>
      </c>
      <c r="B577" s="22" t="s">
        <v>194</v>
      </c>
      <c r="C577" s="22">
        <v>108000</v>
      </c>
      <c r="D577" s="22">
        <v>230050</v>
      </c>
      <c r="E577" s="22" t="str">
        <f t="shared" si="8"/>
        <v>108000230050</v>
      </c>
      <c r="F577" s="37">
        <v>0</v>
      </c>
      <c r="G577" s="37">
        <v>0</v>
      </c>
      <c r="H577" s="37">
        <v>938.71</v>
      </c>
      <c r="I577" s="37">
        <v>938.71</v>
      </c>
      <c r="J577" s="37">
        <v>0</v>
      </c>
      <c r="K577" s="37">
        <v>21153.55</v>
      </c>
      <c r="L577" s="37">
        <v>40940.129999999997</v>
      </c>
      <c r="M577" s="37">
        <v>13334.85</v>
      </c>
      <c r="N577" s="37">
        <v>2505</v>
      </c>
    </row>
    <row r="578" spans="1:14">
      <c r="A578" s="22" t="s">
        <v>10</v>
      </c>
      <c r="B578" s="22" t="s">
        <v>195</v>
      </c>
      <c r="C578" s="22">
        <v>108000</v>
      </c>
      <c r="D578" s="22">
        <v>240010</v>
      </c>
      <c r="E578" s="22" t="str">
        <f t="shared" si="8"/>
        <v>108000240010</v>
      </c>
      <c r="F578" s="37">
        <v>0</v>
      </c>
      <c r="G578" s="37">
        <v>0</v>
      </c>
      <c r="H578" s="37">
        <v>0</v>
      </c>
      <c r="I578" s="37">
        <v>0</v>
      </c>
      <c r="J578" s="37">
        <v>0</v>
      </c>
      <c r="K578" s="37">
        <v>0</v>
      </c>
      <c r="L578" s="37">
        <v>0</v>
      </c>
      <c r="M578" s="37">
        <v>0</v>
      </c>
      <c r="N578" s="37">
        <v>6735.88</v>
      </c>
    </row>
    <row r="579" spans="1:14">
      <c r="A579" s="22" t="s">
        <v>10</v>
      </c>
      <c r="B579" s="22" t="s">
        <v>218</v>
      </c>
      <c r="C579" s="22">
        <v>108000</v>
      </c>
      <c r="D579" s="22">
        <v>410001</v>
      </c>
      <c r="E579" s="22" t="str">
        <f t="shared" ref="E579:E642" si="9">CONCATENATE(C579,D579)</f>
        <v>108000410001</v>
      </c>
      <c r="F579" s="37">
        <v>0</v>
      </c>
      <c r="G579" s="37">
        <v>0</v>
      </c>
      <c r="H579" s="37">
        <v>0</v>
      </c>
      <c r="I579" s="37">
        <v>0</v>
      </c>
      <c r="J579" s="37">
        <v>0</v>
      </c>
      <c r="K579" s="37">
        <v>14629.98</v>
      </c>
      <c r="L579" s="37">
        <v>970.77</v>
      </c>
      <c r="M579" s="37">
        <v>353.17</v>
      </c>
      <c r="N579" s="37">
        <v>299</v>
      </c>
    </row>
    <row r="580" spans="1:14">
      <c r="A580" s="22" t="s">
        <v>10</v>
      </c>
      <c r="B580" s="22" t="s">
        <v>219</v>
      </c>
      <c r="C580" s="22">
        <v>108000</v>
      </c>
      <c r="D580" s="22">
        <v>410003</v>
      </c>
      <c r="E580" s="22" t="str">
        <f t="shared" si="9"/>
        <v>108000410003</v>
      </c>
      <c r="F580" s="37">
        <v>0</v>
      </c>
      <c r="G580" s="37">
        <v>0</v>
      </c>
      <c r="H580" s="37">
        <v>0</v>
      </c>
      <c r="I580" s="37">
        <v>0</v>
      </c>
      <c r="J580" s="37">
        <v>0</v>
      </c>
      <c r="K580" s="37">
        <v>0</v>
      </c>
      <c r="L580" s="37">
        <v>41</v>
      </c>
      <c r="M580" s="37">
        <v>0</v>
      </c>
      <c r="N580" s="37">
        <v>0</v>
      </c>
    </row>
    <row r="581" spans="1:14">
      <c r="A581" s="22" t="s">
        <v>10</v>
      </c>
      <c r="B581" s="22" t="s">
        <v>220</v>
      </c>
      <c r="C581" s="22">
        <v>108000</v>
      </c>
      <c r="D581" s="22">
        <v>410004</v>
      </c>
      <c r="E581" s="22" t="str">
        <f t="shared" si="9"/>
        <v>108000410004</v>
      </c>
      <c r="F581" s="37">
        <v>49681</v>
      </c>
      <c r="G581" s="37">
        <v>49681</v>
      </c>
      <c r="H581" s="37">
        <v>2972.91</v>
      </c>
      <c r="I581" s="37">
        <v>108.73</v>
      </c>
      <c r="J581" s="37">
        <v>2864.18</v>
      </c>
      <c r="K581" s="37">
        <v>34982.300000000003</v>
      </c>
      <c r="L581" s="37">
        <v>22542.48</v>
      </c>
      <c r="M581" s="37">
        <v>17060</v>
      </c>
      <c r="N581" s="37">
        <v>24169.53</v>
      </c>
    </row>
    <row r="582" spans="1:14">
      <c r="A582" s="22" t="s">
        <v>10</v>
      </c>
      <c r="B582" s="22" t="s">
        <v>221</v>
      </c>
      <c r="C582" s="22">
        <v>108000</v>
      </c>
      <c r="D582" s="22">
        <v>410005</v>
      </c>
      <c r="E582" s="22" t="str">
        <f t="shared" si="9"/>
        <v>108000410005</v>
      </c>
      <c r="F582" s="37">
        <v>3942</v>
      </c>
      <c r="G582" s="37">
        <v>3942</v>
      </c>
      <c r="H582" s="37">
        <v>0</v>
      </c>
      <c r="I582" s="37">
        <v>0</v>
      </c>
      <c r="J582" s="37">
        <v>0</v>
      </c>
      <c r="K582" s="37">
        <v>2583.25</v>
      </c>
      <c r="L582" s="37">
        <v>2666.13</v>
      </c>
      <c r="M582" s="37">
        <v>2147.14</v>
      </c>
      <c r="N582" s="37">
        <v>0</v>
      </c>
    </row>
    <row r="583" spans="1:14">
      <c r="A583" s="22" t="s">
        <v>10</v>
      </c>
      <c r="B583" s="22" t="s">
        <v>229</v>
      </c>
      <c r="C583" s="22">
        <v>108000</v>
      </c>
      <c r="D583" s="22">
        <v>500104</v>
      </c>
      <c r="E583" s="22" t="str">
        <f t="shared" si="9"/>
        <v>108000500104</v>
      </c>
      <c r="F583" s="37">
        <v>284534</v>
      </c>
      <c r="G583" s="37">
        <v>284534</v>
      </c>
      <c r="H583" s="37">
        <v>8250</v>
      </c>
      <c r="I583" s="37">
        <v>0</v>
      </c>
      <c r="J583" s="37">
        <v>8250</v>
      </c>
      <c r="K583" s="37">
        <v>80843.149999999994</v>
      </c>
      <c r="L583" s="37">
        <v>15469.48</v>
      </c>
      <c r="M583" s="37">
        <v>37219</v>
      </c>
      <c r="N583" s="37">
        <v>28200</v>
      </c>
    </row>
    <row r="584" spans="1:14">
      <c r="A584" s="22" t="s">
        <v>10</v>
      </c>
      <c r="B584" s="22" t="s">
        <v>231</v>
      </c>
      <c r="C584" s="22">
        <v>108000</v>
      </c>
      <c r="D584" s="22">
        <v>500107</v>
      </c>
      <c r="E584" s="22" t="str">
        <f t="shared" si="9"/>
        <v>108000500107</v>
      </c>
      <c r="F584" s="37">
        <v>0</v>
      </c>
      <c r="G584" s="37">
        <v>0</v>
      </c>
      <c r="H584" s="37">
        <v>0</v>
      </c>
      <c r="I584" s="37">
        <v>0</v>
      </c>
      <c r="J584" s="37">
        <v>0</v>
      </c>
      <c r="K584" s="37">
        <v>2823</v>
      </c>
      <c r="L584" s="37">
        <v>732.5</v>
      </c>
      <c r="M584" s="37">
        <v>3057.5</v>
      </c>
      <c r="N584" s="37">
        <v>535</v>
      </c>
    </row>
    <row r="585" spans="1:14">
      <c r="A585" s="22" t="s">
        <v>10</v>
      </c>
      <c r="B585" s="22" t="s">
        <v>233</v>
      </c>
      <c r="C585" s="22">
        <v>108000</v>
      </c>
      <c r="D585" s="22">
        <v>500109</v>
      </c>
      <c r="E585" s="22" t="str">
        <f t="shared" si="9"/>
        <v>108000500109</v>
      </c>
      <c r="F585" s="37">
        <v>0</v>
      </c>
      <c r="G585" s="37">
        <v>0</v>
      </c>
      <c r="H585" s="37">
        <v>0</v>
      </c>
      <c r="I585" s="37">
        <v>0</v>
      </c>
      <c r="J585" s="37">
        <v>0</v>
      </c>
      <c r="K585" s="37">
        <v>0</v>
      </c>
      <c r="L585" s="37">
        <v>50</v>
      </c>
      <c r="M585" s="37">
        <v>0</v>
      </c>
      <c r="N585" s="37">
        <v>0</v>
      </c>
    </row>
    <row r="586" spans="1:14">
      <c r="A586" s="22" t="s">
        <v>10</v>
      </c>
      <c r="B586" s="22" t="s">
        <v>236</v>
      </c>
      <c r="C586" s="22">
        <v>108000</v>
      </c>
      <c r="D586" s="22">
        <v>500114</v>
      </c>
      <c r="E586" s="22" t="str">
        <f t="shared" si="9"/>
        <v>108000500114</v>
      </c>
      <c r="F586" s="37">
        <v>0</v>
      </c>
      <c r="G586" s="37">
        <v>0</v>
      </c>
      <c r="H586" s="37">
        <v>0</v>
      </c>
      <c r="I586" s="37">
        <v>0</v>
      </c>
      <c r="J586" s="37">
        <v>0</v>
      </c>
      <c r="K586" s="37">
        <v>0</v>
      </c>
      <c r="L586" s="37">
        <v>0</v>
      </c>
      <c r="M586" s="37">
        <v>0</v>
      </c>
      <c r="N586" s="37">
        <v>591.88</v>
      </c>
    </row>
    <row r="587" spans="1:14">
      <c r="A587" s="22" t="s">
        <v>10</v>
      </c>
      <c r="B587" s="22" t="s">
        <v>237</v>
      </c>
      <c r="C587" s="22">
        <v>108000</v>
      </c>
      <c r="D587" s="22">
        <v>500115</v>
      </c>
      <c r="E587" s="22" t="str">
        <f t="shared" si="9"/>
        <v>108000500115</v>
      </c>
      <c r="F587" s="37">
        <v>0</v>
      </c>
      <c r="G587" s="37">
        <v>0</v>
      </c>
      <c r="H587" s="37">
        <v>0</v>
      </c>
      <c r="I587" s="37">
        <v>0</v>
      </c>
      <c r="J587" s="37">
        <v>0</v>
      </c>
      <c r="K587" s="37">
        <v>0</v>
      </c>
      <c r="L587" s="37">
        <v>0</v>
      </c>
      <c r="M587" s="37">
        <v>0</v>
      </c>
      <c r="N587" s="37">
        <v>6.17</v>
      </c>
    </row>
    <row r="588" spans="1:14">
      <c r="A588" s="22" t="s">
        <v>10</v>
      </c>
      <c r="B588" s="22" t="s">
        <v>239</v>
      </c>
      <c r="C588" s="22">
        <v>108000</v>
      </c>
      <c r="D588" s="22">
        <v>500117</v>
      </c>
      <c r="E588" s="22" t="str">
        <f t="shared" si="9"/>
        <v>108000500117</v>
      </c>
      <c r="F588" s="37">
        <v>10000</v>
      </c>
      <c r="G588" s="37">
        <v>10000</v>
      </c>
      <c r="H588" s="37">
        <v>10000</v>
      </c>
      <c r="I588" s="37">
        <v>10000</v>
      </c>
      <c r="J588" s="37">
        <v>0</v>
      </c>
      <c r="K588" s="37">
        <v>0</v>
      </c>
      <c r="L588" s="37">
        <v>0</v>
      </c>
      <c r="M588" s="37">
        <v>4703.49</v>
      </c>
      <c r="N588" s="37">
        <v>3150</v>
      </c>
    </row>
    <row r="589" spans="1:14">
      <c r="A589" s="22" t="s">
        <v>10</v>
      </c>
      <c r="B589" s="22" t="s">
        <v>240</v>
      </c>
      <c r="C589" s="22">
        <v>108000</v>
      </c>
      <c r="D589" s="22">
        <v>500118</v>
      </c>
      <c r="E589" s="22" t="str">
        <f t="shared" si="9"/>
        <v>108000500118</v>
      </c>
      <c r="F589" s="37">
        <v>11750</v>
      </c>
      <c r="G589" s="37">
        <v>11750</v>
      </c>
      <c r="H589" s="37">
        <v>0</v>
      </c>
      <c r="I589" s="37">
        <v>0</v>
      </c>
      <c r="J589" s="37">
        <v>0</v>
      </c>
      <c r="K589" s="37">
        <v>26877.33</v>
      </c>
      <c r="L589" s="37">
        <v>27119</v>
      </c>
      <c r="M589" s="37">
        <v>31194.03</v>
      </c>
      <c r="N589" s="37">
        <v>13330.14</v>
      </c>
    </row>
    <row r="590" spans="1:14">
      <c r="A590" s="22" t="s">
        <v>10</v>
      </c>
      <c r="B590" s="22" t="s">
        <v>82</v>
      </c>
      <c r="C590" s="22">
        <v>108000</v>
      </c>
      <c r="D590" s="22">
        <v>500122</v>
      </c>
      <c r="E590" s="22" t="str">
        <f t="shared" si="9"/>
        <v>108000500122</v>
      </c>
      <c r="F590" s="37">
        <v>280</v>
      </c>
      <c r="G590" s="37">
        <v>280</v>
      </c>
      <c r="H590" s="37">
        <v>0</v>
      </c>
      <c r="I590" s="37">
        <v>0</v>
      </c>
      <c r="J590" s="37">
        <v>0</v>
      </c>
      <c r="K590" s="37">
        <v>11688.31</v>
      </c>
      <c r="L590" s="37">
        <v>3000.77</v>
      </c>
      <c r="M590" s="37">
        <v>0</v>
      </c>
      <c r="N590" s="37">
        <v>0</v>
      </c>
    </row>
    <row r="591" spans="1:14">
      <c r="A591" s="22" t="s">
        <v>10</v>
      </c>
      <c r="B591" s="22" t="s">
        <v>66</v>
      </c>
      <c r="C591" s="22">
        <v>108000</v>
      </c>
      <c r="D591" s="22">
        <v>500124</v>
      </c>
      <c r="E591" s="22" t="str">
        <f t="shared" si="9"/>
        <v>108000500124</v>
      </c>
      <c r="F591" s="37">
        <v>0</v>
      </c>
      <c r="G591" s="37">
        <v>0</v>
      </c>
      <c r="H591" s="37">
        <v>0</v>
      </c>
      <c r="I591" s="37">
        <v>0</v>
      </c>
      <c r="J591" s="37">
        <v>0</v>
      </c>
      <c r="K591" s="37">
        <v>76.69</v>
      </c>
      <c r="L591" s="37">
        <v>165.24</v>
      </c>
      <c r="M591" s="37">
        <v>257.55</v>
      </c>
      <c r="N591" s="37">
        <v>328.09</v>
      </c>
    </row>
    <row r="592" spans="1:14">
      <c r="A592" s="22" t="s">
        <v>10</v>
      </c>
      <c r="B592" s="22" t="s">
        <v>244</v>
      </c>
      <c r="C592" s="22">
        <v>108000</v>
      </c>
      <c r="D592" s="22">
        <v>500125</v>
      </c>
      <c r="E592" s="22" t="str">
        <f t="shared" si="9"/>
        <v>108000500125</v>
      </c>
      <c r="F592" s="37">
        <v>0</v>
      </c>
      <c r="G592" s="37">
        <v>0</v>
      </c>
      <c r="H592" s="37">
        <v>0</v>
      </c>
      <c r="I592" s="37">
        <v>0</v>
      </c>
      <c r="J592" s="37">
        <v>0</v>
      </c>
      <c r="K592" s="37">
        <v>1956.25</v>
      </c>
      <c r="L592" s="37">
        <v>4935</v>
      </c>
      <c r="M592" s="37">
        <v>3468.5</v>
      </c>
      <c r="N592" s="37">
        <v>0</v>
      </c>
    </row>
    <row r="593" spans="1:14">
      <c r="A593" s="22" t="s">
        <v>10</v>
      </c>
      <c r="B593" s="22" t="s">
        <v>63</v>
      </c>
      <c r="C593" s="22">
        <v>108000</v>
      </c>
      <c r="D593" s="22">
        <v>500126</v>
      </c>
      <c r="E593" s="22" t="str">
        <f t="shared" si="9"/>
        <v>108000500126</v>
      </c>
      <c r="F593" s="37">
        <v>0</v>
      </c>
      <c r="G593" s="37">
        <v>0</v>
      </c>
      <c r="H593" s="37">
        <v>0</v>
      </c>
      <c r="I593" s="37">
        <v>0</v>
      </c>
      <c r="J593" s="37">
        <v>0</v>
      </c>
      <c r="K593" s="37">
        <v>0</v>
      </c>
      <c r="L593" s="37">
        <v>0</v>
      </c>
      <c r="M593" s="37">
        <v>0</v>
      </c>
      <c r="N593" s="37">
        <v>3452.31</v>
      </c>
    </row>
    <row r="594" spans="1:14">
      <c r="A594" s="22" t="s">
        <v>10</v>
      </c>
      <c r="B594" s="22" t="s">
        <v>7</v>
      </c>
      <c r="C594" s="22">
        <v>108000</v>
      </c>
      <c r="D594" s="22">
        <v>500127</v>
      </c>
      <c r="E594" s="22" t="str">
        <f t="shared" si="9"/>
        <v>108000500127</v>
      </c>
      <c r="F594" s="37">
        <v>0</v>
      </c>
      <c r="G594" s="37">
        <v>0</v>
      </c>
      <c r="H594" s="37">
        <v>0</v>
      </c>
      <c r="I594" s="37">
        <v>0</v>
      </c>
      <c r="J594" s="37">
        <v>0</v>
      </c>
      <c r="K594" s="37">
        <v>0</v>
      </c>
      <c r="L594" s="37">
        <v>779.2</v>
      </c>
      <c r="M594" s="37">
        <v>602.28</v>
      </c>
      <c r="N594" s="37">
        <v>786.04</v>
      </c>
    </row>
    <row r="595" spans="1:14">
      <c r="A595" s="22" t="s">
        <v>10</v>
      </c>
      <c r="B595" s="22" t="s">
        <v>260</v>
      </c>
      <c r="C595" s="22">
        <v>108000</v>
      </c>
      <c r="D595" s="22">
        <v>640001</v>
      </c>
      <c r="E595" s="22" t="str">
        <f t="shared" si="9"/>
        <v>108000640001</v>
      </c>
      <c r="F595" s="37">
        <v>50000</v>
      </c>
      <c r="G595" s="37">
        <v>50000</v>
      </c>
      <c r="H595" s="37">
        <v>0</v>
      </c>
      <c r="I595" s="37">
        <v>0</v>
      </c>
      <c r="J595" s="37">
        <v>0</v>
      </c>
      <c r="K595" s="37">
        <v>56367.88</v>
      </c>
      <c r="L595" s="37">
        <v>97094.82</v>
      </c>
      <c r="M595" s="37">
        <v>17194.66</v>
      </c>
      <c r="N595" s="37">
        <v>45731.03</v>
      </c>
    </row>
    <row r="596" spans="1:14">
      <c r="A596" s="22" t="s">
        <v>10</v>
      </c>
      <c r="B596" s="22" t="s">
        <v>261</v>
      </c>
      <c r="C596" s="22">
        <v>108000</v>
      </c>
      <c r="D596" s="22">
        <v>640004</v>
      </c>
      <c r="E596" s="22" t="str">
        <f t="shared" si="9"/>
        <v>108000640004</v>
      </c>
      <c r="F596" s="37">
        <v>0</v>
      </c>
      <c r="G596" s="37">
        <v>0</v>
      </c>
      <c r="H596" s="37">
        <v>0</v>
      </c>
      <c r="I596" s="37">
        <v>0</v>
      </c>
      <c r="J596" s="37">
        <v>0</v>
      </c>
      <c r="K596" s="37">
        <v>0</v>
      </c>
      <c r="L596" s="37">
        <v>0</v>
      </c>
      <c r="M596" s="37">
        <v>0</v>
      </c>
      <c r="N596" s="37">
        <v>21707.599999999999</v>
      </c>
    </row>
    <row r="597" spans="1:14">
      <c r="A597" s="22" t="s">
        <v>10</v>
      </c>
      <c r="B597" s="22" t="s">
        <v>263</v>
      </c>
      <c r="C597" s="22">
        <v>108000</v>
      </c>
      <c r="D597" s="22">
        <v>640011</v>
      </c>
      <c r="E597" s="22" t="str">
        <f t="shared" si="9"/>
        <v>108000640011</v>
      </c>
      <c r="F597" s="37">
        <v>50000</v>
      </c>
      <c r="G597" s="37">
        <v>50000</v>
      </c>
      <c r="H597" s="37">
        <v>0</v>
      </c>
      <c r="I597" s="37">
        <v>0</v>
      </c>
      <c r="J597" s="37">
        <v>0</v>
      </c>
      <c r="K597" s="37">
        <v>45331.49</v>
      </c>
      <c r="L597" s="37">
        <v>0</v>
      </c>
      <c r="M597" s="37">
        <v>19366.009999999998</v>
      </c>
      <c r="N597" s="37">
        <v>0</v>
      </c>
    </row>
    <row r="598" spans="1:14">
      <c r="A598" s="22" t="s">
        <v>5</v>
      </c>
      <c r="B598" s="22" t="s">
        <v>220</v>
      </c>
      <c r="C598" s="22">
        <v>109000</v>
      </c>
      <c r="D598" s="22">
        <v>410004</v>
      </c>
      <c r="E598" s="22" t="str">
        <f t="shared" si="9"/>
        <v>109000410004</v>
      </c>
      <c r="F598" s="37">
        <v>0</v>
      </c>
      <c r="G598" s="37">
        <v>0</v>
      </c>
      <c r="H598" s="37">
        <v>0</v>
      </c>
      <c r="I598" s="37">
        <v>0</v>
      </c>
      <c r="J598" s="37">
        <v>0</v>
      </c>
      <c r="K598" s="37">
        <v>0</v>
      </c>
      <c r="L598" s="37">
        <v>0</v>
      </c>
      <c r="M598" s="37">
        <v>0</v>
      </c>
      <c r="N598" s="37">
        <v>871.71</v>
      </c>
    </row>
    <row r="599" spans="1:14">
      <c r="A599" s="22" t="s">
        <v>5</v>
      </c>
      <c r="B599" s="22" t="s">
        <v>221</v>
      </c>
      <c r="C599" s="22">
        <v>109000</v>
      </c>
      <c r="D599" s="22">
        <v>410005</v>
      </c>
      <c r="E599" s="22" t="str">
        <f t="shared" si="9"/>
        <v>109000410005</v>
      </c>
      <c r="F599" s="37">
        <v>2000</v>
      </c>
      <c r="G599" s="37">
        <v>2000</v>
      </c>
      <c r="H599" s="37">
        <v>0</v>
      </c>
      <c r="I599" s="37">
        <v>0</v>
      </c>
      <c r="J599" s="37">
        <v>0</v>
      </c>
      <c r="K599" s="37">
        <v>0</v>
      </c>
      <c r="L599" s="37">
        <v>0</v>
      </c>
      <c r="M599" s="37">
        <v>1499.99</v>
      </c>
      <c r="N599" s="37">
        <v>0</v>
      </c>
    </row>
    <row r="600" spans="1:14">
      <c r="A600" s="22" t="s">
        <v>5</v>
      </c>
      <c r="B600" s="22" t="s">
        <v>231</v>
      </c>
      <c r="C600" s="22">
        <v>109000</v>
      </c>
      <c r="D600" s="22">
        <v>500107</v>
      </c>
      <c r="E600" s="22" t="str">
        <f t="shared" si="9"/>
        <v>109000500107</v>
      </c>
      <c r="F600" s="37">
        <v>0</v>
      </c>
      <c r="G600" s="37">
        <v>0</v>
      </c>
      <c r="H600" s="37">
        <v>0</v>
      </c>
      <c r="I600" s="37">
        <v>0</v>
      </c>
      <c r="J600" s="37">
        <v>0</v>
      </c>
      <c r="K600" s="37">
        <v>0</v>
      </c>
      <c r="L600" s="37">
        <v>0</v>
      </c>
      <c r="M600" s="37">
        <v>500</v>
      </c>
      <c r="N600" s="37">
        <v>0</v>
      </c>
    </row>
    <row r="601" spans="1:14">
      <c r="A601" s="22" t="s">
        <v>5</v>
      </c>
      <c r="B601" s="22" t="s">
        <v>240</v>
      </c>
      <c r="C601" s="22">
        <v>109000</v>
      </c>
      <c r="D601" s="22">
        <v>500118</v>
      </c>
      <c r="E601" s="22" t="str">
        <f t="shared" si="9"/>
        <v>109000500118</v>
      </c>
      <c r="F601" s="37">
        <v>4000</v>
      </c>
      <c r="G601" s="37">
        <v>4000</v>
      </c>
      <c r="H601" s="37">
        <v>0</v>
      </c>
      <c r="I601" s="37">
        <v>0</v>
      </c>
      <c r="J601" s="37">
        <v>0</v>
      </c>
      <c r="K601" s="37">
        <v>2356.21</v>
      </c>
      <c r="L601" s="37">
        <v>0</v>
      </c>
      <c r="M601" s="37">
        <v>351.59</v>
      </c>
      <c r="N601" s="37">
        <v>1592</v>
      </c>
    </row>
    <row r="602" spans="1:14">
      <c r="A602" s="22" t="s">
        <v>5</v>
      </c>
      <c r="B602" s="22" t="s">
        <v>66</v>
      </c>
      <c r="C602" s="22">
        <v>109000</v>
      </c>
      <c r="D602" s="22">
        <v>500124</v>
      </c>
      <c r="E602" s="22" t="str">
        <f t="shared" si="9"/>
        <v>109000500124</v>
      </c>
      <c r="F602" s="37">
        <v>0</v>
      </c>
      <c r="G602" s="37">
        <v>0</v>
      </c>
      <c r="H602" s="37">
        <v>0</v>
      </c>
      <c r="I602" s="37">
        <v>0</v>
      </c>
      <c r="J602" s="37">
        <v>0</v>
      </c>
      <c r="K602" s="37">
        <v>0</v>
      </c>
      <c r="L602" s="37">
        <v>0</v>
      </c>
      <c r="M602" s="37">
        <v>145.15</v>
      </c>
      <c r="N602" s="37">
        <v>0</v>
      </c>
    </row>
    <row r="603" spans="1:14">
      <c r="A603" s="22" t="s">
        <v>48</v>
      </c>
      <c r="B603" s="22" t="s">
        <v>240</v>
      </c>
      <c r="C603" s="22">
        <v>109001</v>
      </c>
      <c r="D603" s="22">
        <v>500118</v>
      </c>
      <c r="E603" s="22" t="str">
        <f t="shared" si="9"/>
        <v>109001500118</v>
      </c>
      <c r="F603" s="37">
        <v>15777</v>
      </c>
      <c r="G603" s="37">
        <v>15777</v>
      </c>
      <c r="H603" s="37">
        <v>0</v>
      </c>
      <c r="I603" s="37">
        <v>0</v>
      </c>
      <c r="J603" s="37">
        <v>0</v>
      </c>
      <c r="K603" s="37">
        <v>1668.16</v>
      </c>
      <c r="L603" s="37">
        <v>1166.23</v>
      </c>
      <c r="M603" s="37">
        <v>3715.98</v>
      </c>
      <c r="N603" s="37">
        <v>1398.59</v>
      </c>
    </row>
    <row r="604" spans="1:14">
      <c r="A604" s="22" t="s">
        <v>48</v>
      </c>
      <c r="B604" s="22" t="s">
        <v>838</v>
      </c>
      <c r="C604" s="22">
        <v>109001</v>
      </c>
      <c r="D604" s="22">
        <v>760000</v>
      </c>
      <c r="E604" s="22" t="str">
        <f t="shared" si="9"/>
        <v>109001760000</v>
      </c>
      <c r="F604" s="37">
        <v>0</v>
      </c>
      <c r="G604" s="37">
        <v>0</v>
      </c>
      <c r="H604" s="37">
        <v>0</v>
      </c>
      <c r="I604" s="37">
        <v>0</v>
      </c>
      <c r="J604" s="37">
        <v>0</v>
      </c>
      <c r="K604" s="37">
        <v>0</v>
      </c>
      <c r="L604" s="37">
        <v>0</v>
      </c>
      <c r="M604" s="37">
        <v>0</v>
      </c>
      <c r="N604" s="37">
        <v>7608.08</v>
      </c>
    </row>
    <row r="605" spans="1:14">
      <c r="A605" s="22" t="s">
        <v>51</v>
      </c>
      <c r="B605" s="22" t="s">
        <v>192</v>
      </c>
      <c r="C605" s="22">
        <v>109002</v>
      </c>
      <c r="D605" s="22">
        <v>230020</v>
      </c>
      <c r="E605" s="22" t="str">
        <f t="shared" si="9"/>
        <v>109002230020</v>
      </c>
      <c r="F605" s="37">
        <v>0</v>
      </c>
      <c r="G605" s="37">
        <v>0</v>
      </c>
      <c r="H605" s="37">
        <v>0</v>
      </c>
      <c r="I605" s="37">
        <v>0</v>
      </c>
      <c r="J605" s="37">
        <v>0</v>
      </c>
      <c r="K605" s="37">
        <v>0</v>
      </c>
      <c r="L605" s="37">
        <v>0</v>
      </c>
      <c r="M605" s="37">
        <v>0</v>
      </c>
      <c r="N605" s="37">
        <v>2477.81</v>
      </c>
    </row>
    <row r="606" spans="1:14">
      <c r="A606" s="22" t="s">
        <v>51</v>
      </c>
      <c r="B606" s="22" t="s">
        <v>194</v>
      </c>
      <c r="C606" s="22">
        <v>109002</v>
      </c>
      <c r="D606" s="22">
        <v>230050</v>
      </c>
      <c r="E606" s="22" t="str">
        <f t="shared" si="9"/>
        <v>109002230050</v>
      </c>
      <c r="F606" s="37">
        <v>0</v>
      </c>
      <c r="G606" s="37">
        <v>0</v>
      </c>
      <c r="H606" s="37">
        <v>0</v>
      </c>
      <c r="I606" s="37">
        <v>0</v>
      </c>
      <c r="J606" s="37">
        <v>0</v>
      </c>
      <c r="K606" s="37">
        <v>0</v>
      </c>
      <c r="L606" s="37">
        <v>0</v>
      </c>
      <c r="M606" s="37">
        <v>0</v>
      </c>
      <c r="N606" s="37">
        <v>6360</v>
      </c>
    </row>
    <row r="607" spans="1:14">
      <c r="A607" s="22" t="s">
        <v>51</v>
      </c>
      <c r="B607" s="22" t="s">
        <v>219</v>
      </c>
      <c r="C607" s="22">
        <v>109002</v>
      </c>
      <c r="D607" s="22">
        <v>410003</v>
      </c>
      <c r="E607" s="22" t="str">
        <f t="shared" si="9"/>
        <v>109002410003</v>
      </c>
      <c r="F607" s="37">
        <v>2000</v>
      </c>
      <c r="G607" s="37">
        <v>2000</v>
      </c>
      <c r="H607" s="37">
        <v>0</v>
      </c>
      <c r="I607" s="37">
        <v>0</v>
      </c>
      <c r="J607" s="37">
        <v>0</v>
      </c>
      <c r="K607" s="37">
        <v>0</v>
      </c>
      <c r="L607" s="37">
        <v>343</v>
      </c>
      <c r="M607" s="37">
        <v>2859</v>
      </c>
      <c r="N607" s="37">
        <v>1406</v>
      </c>
    </row>
    <row r="608" spans="1:14">
      <c r="A608" s="22" t="s">
        <v>51</v>
      </c>
      <c r="B608" s="22" t="s">
        <v>220</v>
      </c>
      <c r="C608" s="22">
        <v>109002</v>
      </c>
      <c r="D608" s="22">
        <v>410004</v>
      </c>
      <c r="E608" s="22" t="str">
        <f t="shared" si="9"/>
        <v>109002410004</v>
      </c>
      <c r="F608" s="37">
        <v>3500</v>
      </c>
      <c r="G608" s="37">
        <v>3500</v>
      </c>
      <c r="H608" s="37">
        <v>3000</v>
      </c>
      <c r="I608" s="37">
        <v>2399.5</v>
      </c>
      <c r="J608" s="37">
        <v>600.5</v>
      </c>
      <c r="K608" s="37">
        <v>2595.7199999999998</v>
      </c>
      <c r="L608" s="37">
        <v>3499.7</v>
      </c>
      <c r="M608" s="37">
        <v>4011.45</v>
      </c>
      <c r="N608" s="37">
        <v>3979.51</v>
      </c>
    </row>
    <row r="609" spans="1:14">
      <c r="A609" s="22" t="s">
        <v>51</v>
      </c>
      <c r="B609" s="22" t="s">
        <v>221</v>
      </c>
      <c r="C609" s="22">
        <v>109002</v>
      </c>
      <c r="D609" s="22">
        <v>410005</v>
      </c>
      <c r="E609" s="22" t="str">
        <f t="shared" si="9"/>
        <v>109002410005</v>
      </c>
      <c r="F609" s="37">
        <v>0</v>
      </c>
      <c r="G609" s="37">
        <v>0</v>
      </c>
      <c r="H609" s="37">
        <v>0</v>
      </c>
      <c r="I609" s="37">
        <v>0</v>
      </c>
      <c r="J609" s="37">
        <v>0</v>
      </c>
      <c r="K609" s="37">
        <v>212.47</v>
      </c>
      <c r="L609" s="37">
        <v>0</v>
      </c>
      <c r="M609" s="37">
        <v>0</v>
      </c>
      <c r="N609" s="37">
        <v>0</v>
      </c>
    </row>
    <row r="610" spans="1:14">
      <c r="A610" s="22" t="s">
        <v>51</v>
      </c>
      <c r="B610" s="22" t="s">
        <v>229</v>
      </c>
      <c r="C610" s="22">
        <v>109002</v>
      </c>
      <c r="D610" s="22">
        <v>500104</v>
      </c>
      <c r="E610" s="22" t="str">
        <f t="shared" si="9"/>
        <v>109002500104</v>
      </c>
      <c r="F610" s="37">
        <v>2500</v>
      </c>
      <c r="G610" s="37">
        <v>2500</v>
      </c>
      <c r="H610" s="37">
        <v>0</v>
      </c>
      <c r="I610" s="37">
        <v>0</v>
      </c>
      <c r="J610" s="37">
        <v>0</v>
      </c>
      <c r="K610" s="37">
        <v>0</v>
      </c>
      <c r="L610" s="37">
        <v>0</v>
      </c>
      <c r="M610" s="37">
        <v>0</v>
      </c>
      <c r="N610" s="37">
        <v>3357.21</v>
      </c>
    </row>
    <row r="611" spans="1:14">
      <c r="A611" s="22" t="s">
        <v>51</v>
      </c>
      <c r="B611" s="22" t="s">
        <v>78</v>
      </c>
      <c r="C611" s="22">
        <v>109002</v>
      </c>
      <c r="D611" s="22">
        <v>500113</v>
      </c>
      <c r="E611" s="22" t="str">
        <f t="shared" si="9"/>
        <v>109002500113</v>
      </c>
      <c r="F611" s="37">
        <v>0</v>
      </c>
      <c r="G611" s="37">
        <v>0</v>
      </c>
      <c r="H611" s="37">
        <v>0</v>
      </c>
      <c r="I611" s="37">
        <v>0</v>
      </c>
      <c r="J611" s="37">
        <v>0</v>
      </c>
      <c r="K611" s="37">
        <v>0</v>
      </c>
      <c r="L611" s="37">
        <v>0</v>
      </c>
      <c r="M611" s="37">
        <v>0</v>
      </c>
      <c r="N611" s="37">
        <v>603.70000000000005</v>
      </c>
    </row>
    <row r="612" spans="1:14">
      <c r="A612" s="22" t="s">
        <v>51</v>
      </c>
      <c r="B612" s="22" t="s">
        <v>237</v>
      </c>
      <c r="C612" s="22">
        <v>109002</v>
      </c>
      <c r="D612" s="22">
        <v>500115</v>
      </c>
      <c r="E612" s="22" t="str">
        <f t="shared" si="9"/>
        <v>109002500115</v>
      </c>
      <c r="F612" s="37">
        <v>0</v>
      </c>
      <c r="G612" s="37">
        <v>0</v>
      </c>
      <c r="H612" s="37">
        <v>0</v>
      </c>
      <c r="I612" s="37">
        <v>0</v>
      </c>
      <c r="J612" s="37">
        <v>0</v>
      </c>
      <c r="K612" s="37">
        <v>0</v>
      </c>
      <c r="L612" s="37">
        <v>0</v>
      </c>
      <c r="M612" s="37">
        <v>0</v>
      </c>
      <c r="N612" s="37">
        <v>164.33</v>
      </c>
    </row>
    <row r="613" spans="1:14">
      <c r="A613" s="22" t="s">
        <v>51</v>
      </c>
      <c r="B613" s="22" t="s">
        <v>239</v>
      </c>
      <c r="C613" s="22">
        <v>109002</v>
      </c>
      <c r="D613" s="22">
        <v>500117</v>
      </c>
      <c r="E613" s="22" t="str">
        <f t="shared" si="9"/>
        <v>109002500117</v>
      </c>
      <c r="F613" s="37">
        <v>0</v>
      </c>
      <c r="G613" s="37">
        <v>0</v>
      </c>
      <c r="H613" s="37">
        <v>0</v>
      </c>
      <c r="I613" s="37">
        <v>0</v>
      </c>
      <c r="J613" s="37">
        <v>0</v>
      </c>
      <c r="K613" s="37">
        <v>0</v>
      </c>
      <c r="L613" s="37">
        <v>0</v>
      </c>
      <c r="M613" s="37">
        <v>0</v>
      </c>
      <c r="N613" s="37">
        <v>572.41</v>
      </c>
    </row>
    <row r="614" spans="1:14">
      <c r="A614" s="22" t="s">
        <v>51</v>
      </c>
      <c r="B614" s="22" t="s">
        <v>240</v>
      </c>
      <c r="C614" s="22">
        <v>109002</v>
      </c>
      <c r="D614" s="22">
        <v>500118</v>
      </c>
      <c r="E614" s="22" t="str">
        <f t="shared" si="9"/>
        <v>109002500118</v>
      </c>
      <c r="F614" s="37">
        <v>1000</v>
      </c>
      <c r="G614" s="37">
        <v>1000</v>
      </c>
      <c r="H614" s="37">
        <v>0</v>
      </c>
      <c r="I614" s="37">
        <v>0</v>
      </c>
      <c r="J614" s="37">
        <v>0</v>
      </c>
      <c r="K614" s="37">
        <v>0</v>
      </c>
      <c r="L614" s="37">
        <v>0</v>
      </c>
      <c r="M614" s="37">
        <v>0</v>
      </c>
      <c r="N614" s="37">
        <v>5752.97</v>
      </c>
    </row>
    <row r="615" spans="1:14">
      <c r="A615" s="22" t="s">
        <v>51</v>
      </c>
      <c r="B615" s="22" t="s">
        <v>63</v>
      </c>
      <c r="C615" s="22">
        <v>109002</v>
      </c>
      <c r="D615" s="22">
        <v>500126</v>
      </c>
      <c r="E615" s="22" t="str">
        <f t="shared" si="9"/>
        <v>109002500126</v>
      </c>
      <c r="F615" s="37">
        <v>1000</v>
      </c>
      <c r="G615" s="37">
        <v>1000</v>
      </c>
      <c r="H615" s="37">
        <v>0</v>
      </c>
      <c r="I615" s="37">
        <v>0</v>
      </c>
      <c r="J615" s="37">
        <v>0</v>
      </c>
      <c r="K615" s="37">
        <v>0</v>
      </c>
      <c r="L615" s="37">
        <v>0</v>
      </c>
      <c r="M615" s="37">
        <v>0</v>
      </c>
      <c r="N615" s="37">
        <v>0</v>
      </c>
    </row>
    <row r="616" spans="1:14">
      <c r="A616" s="22" t="s">
        <v>51</v>
      </c>
      <c r="B616" s="22" t="s">
        <v>7</v>
      </c>
      <c r="C616" s="22">
        <v>109002</v>
      </c>
      <c r="D616" s="22">
        <v>500127</v>
      </c>
      <c r="E616" s="22" t="str">
        <f t="shared" si="9"/>
        <v>109002500127</v>
      </c>
      <c r="F616" s="37">
        <v>0</v>
      </c>
      <c r="G616" s="37">
        <v>0</v>
      </c>
      <c r="H616" s="37">
        <v>0</v>
      </c>
      <c r="I616" s="37">
        <v>0</v>
      </c>
      <c r="J616" s="37">
        <v>0</v>
      </c>
      <c r="K616" s="37">
        <v>0</v>
      </c>
      <c r="L616" s="37">
        <v>0</v>
      </c>
      <c r="M616" s="37">
        <v>0</v>
      </c>
      <c r="N616" s="37">
        <v>139.44</v>
      </c>
    </row>
    <row r="617" spans="1:14">
      <c r="A617" s="22" t="s">
        <v>51</v>
      </c>
      <c r="B617" s="22" t="s">
        <v>67</v>
      </c>
      <c r="C617" s="22">
        <v>109002</v>
      </c>
      <c r="D617" s="22">
        <v>500137</v>
      </c>
      <c r="E617" s="22" t="str">
        <f t="shared" si="9"/>
        <v>109002500137</v>
      </c>
      <c r="F617" s="37">
        <v>0</v>
      </c>
      <c r="G617" s="37">
        <v>0</v>
      </c>
      <c r="H617" s="37">
        <v>0</v>
      </c>
      <c r="I617" s="37">
        <v>0</v>
      </c>
      <c r="J617" s="37">
        <v>0</v>
      </c>
      <c r="K617" s="37">
        <v>0</v>
      </c>
      <c r="L617" s="37">
        <v>0</v>
      </c>
      <c r="M617" s="37">
        <v>0</v>
      </c>
      <c r="N617" s="37">
        <v>157.91999999999999</v>
      </c>
    </row>
    <row r="618" spans="1:14">
      <c r="A618" s="22" t="s">
        <v>127</v>
      </c>
      <c r="B618" s="22" t="s">
        <v>190</v>
      </c>
      <c r="C618" s="22">
        <v>109003</v>
      </c>
      <c r="D618" s="22">
        <v>230010</v>
      </c>
      <c r="E618" s="22" t="str">
        <f t="shared" si="9"/>
        <v>109003230010</v>
      </c>
      <c r="F618" s="37">
        <v>0</v>
      </c>
      <c r="G618" s="37">
        <v>0</v>
      </c>
      <c r="H618" s="37">
        <v>0</v>
      </c>
      <c r="I618" s="37">
        <v>0</v>
      </c>
      <c r="J618" s="37">
        <v>0</v>
      </c>
      <c r="K618" s="37">
        <v>0</v>
      </c>
      <c r="L618" s="37">
        <v>0</v>
      </c>
      <c r="M618" s="37">
        <v>707.63</v>
      </c>
      <c r="N618" s="37">
        <v>0</v>
      </c>
    </row>
    <row r="619" spans="1:14">
      <c r="A619" s="22" t="s">
        <v>127</v>
      </c>
      <c r="B619" s="22" t="s">
        <v>192</v>
      </c>
      <c r="C619" s="22">
        <v>109003</v>
      </c>
      <c r="D619" s="22">
        <v>230020</v>
      </c>
      <c r="E619" s="22" t="str">
        <f t="shared" si="9"/>
        <v>109003230020</v>
      </c>
      <c r="F619" s="37">
        <v>0</v>
      </c>
      <c r="G619" s="37">
        <v>0</v>
      </c>
      <c r="H619" s="37">
        <v>0</v>
      </c>
      <c r="I619" s="37">
        <v>0</v>
      </c>
      <c r="J619" s="37">
        <v>0</v>
      </c>
      <c r="K619" s="37">
        <v>0</v>
      </c>
      <c r="L619" s="37">
        <v>4206.3999999999996</v>
      </c>
      <c r="M619" s="37">
        <v>3221.6</v>
      </c>
      <c r="N619" s="37">
        <v>0</v>
      </c>
    </row>
    <row r="620" spans="1:14">
      <c r="A620" s="22" t="s">
        <v>127</v>
      </c>
      <c r="B620" s="22" t="s">
        <v>220</v>
      </c>
      <c r="C620" s="22">
        <v>109003</v>
      </c>
      <c r="D620" s="22">
        <v>410004</v>
      </c>
      <c r="E620" s="22" t="str">
        <f t="shared" si="9"/>
        <v>109003410004</v>
      </c>
      <c r="F620" s="37">
        <v>0</v>
      </c>
      <c r="G620" s="37">
        <v>0</v>
      </c>
      <c r="H620" s="37">
        <v>0</v>
      </c>
      <c r="I620" s="37">
        <v>0</v>
      </c>
      <c r="J620" s="37">
        <v>0</v>
      </c>
      <c r="K620" s="37">
        <v>12820.5</v>
      </c>
      <c r="L620" s="37">
        <v>24556.799999999999</v>
      </c>
      <c r="M620" s="37">
        <v>4950</v>
      </c>
      <c r="N620" s="37">
        <v>0</v>
      </c>
    </row>
    <row r="621" spans="1:14">
      <c r="A621" s="22" t="s">
        <v>127</v>
      </c>
      <c r="B621" s="22" t="s">
        <v>239</v>
      </c>
      <c r="C621" s="22">
        <v>109003</v>
      </c>
      <c r="D621" s="22">
        <v>500117</v>
      </c>
      <c r="E621" s="22" t="str">
        <f t="shared" si="9"/>
        <v>109003500117</v>
      </c>
      <c r="F621" s="37">
        <v>0</v>
      </c>
      <c r="G621" s="37">
        <v>0</v>
      </c>
      <c r="H621" s="37">
        <v>0</v>
      </c>
      <c r="I621" s="37">
        <v>0</v>
      </c>
      <c r="J621" s="37">
        <v>0</v>
      </c>
      <c r="K621" s="37">
        <v>110</v>
      </c>
      <c r="L621" s="37">
        <v>0</v>
      </c>
      <c r="M621" s="37">
        <v>0</v>
      </c>
      <c r="N621" s="37">
        <v>0</v>
      </c>
    </row>
    <row r="622" spans="1:14">
      <c r="A622" s="22" t="s">
        <v>127</v>
      </c>
      <c r="B622" s="22" t="s">
        <v>240</v>
      </c>
      <c r="C622" s="22">
        <v>109003</v>
      </c>
      <c r="D622" s="22">
        <v>500118</v>
      </c>
      <c r="E622" s="22" t="str">
        <f t="shared" si="9"/>
        <v>109003500118</v>
      </c>
      <c r="F622" s="37">
        <v>0</v>
      </c>
      <c r="G622" s="37">
        <v>0</v>
      </c>
      <c r="H622" s="37">
        <v>0</v>
      </c>
      <c r="I622" s="37">
        <v>0</v>
      </c>
      <c r="J622" s="37">
        <v>0</v>
      </c>
      <c r="K622" s="37">
        <v>483.96</v>
      </c>
      <c r="L622" s="37">
        <v>2603.9699999999998</v>
      </c>
      <c r="M622" s="37">
        <v>0</v>
      </c>
      <c r="N622" s="37">
        <v>0</v>
      </c>
    </row>
    <row r="623" spans="1:14">
      <c r="A623" s="22" t="s">
        <v>127</v>
      </c>
      <c r="B623" s="22" t="s">
        <v>66</v>
      </c>
      <c r="C623" s="22">
        <v>109003</v>
      </c>
      <c r="D623" s="22">
        <v>500124</v>
      </c>
      <c r="E623" s="22" t="str">
        <f t="shared" si="9"/>
        <v>109003500124</v>
      </c>
      <c r="F623" s="37">
        <v>0</v>
      </c>
      <c r="G623" s="37">
        <v>0</v>
      </c>
      <c r="H623" s="37">
        <v>0</v>
      </c>
      <c r="I623" s="37">
        <v>0</v>
      </c>
      <c r="J623" s="37">
        <v>0</v>
      </c>
      <c r="K623" s="37">
        <v>139.85</v>
      </c>
      <c r="L623" s="37">
        <v>0</v>
      </c>
      <c r="M623" s="37">
        <v>85.6</v>
      </c>
      <c r="N623" s="37">
        <v>0</v>
      </c>
    </row>
    <row r="624" spans="1:14">
      <c r="A624" s="22" t="s">
        <v>841</v>
      </c>
      <c r="B624" s="22" t="s">
        <v>218</v>
      </c>
      <c r="C624" s="22">
        <v>109004</v>
      </c>
      <c r="D624" s="22">
        <v>410001</v>
      </c>
      <c r="E624" s="22" t="str">
        <f t="shared" si="9"/>
        <v>109004410001</v>
      </c>
      <c r="F624" s="37">
        <v>0</v>
      </c>
      <c r="G624" s="37">
        <v>0</v>
      </c>
      <c r="H624" s="37">
        <v>0</v>
      </c>
      <c r="I624" s="37">
        <v>0</v>
      </c>
      <c r="J624" s="37">
        <v>0</v>
      </c>
      <c r="K624" s="37">
        <v>0</v>
      </c>
      <c r="L624" s="37">
        <v>0</v>
      </c>
      <c r="M624" s="37">
        <v>156.6</v>
      </c>
      <c r="N624" s="37">
        <v>0</v>
      </c>
    </row>
    <row r="625" spans="1:14">
      <c r="A625" s="22" t="s">
        <v>841</v>
      </c>
      <c r="B625" s="22" t="s">
        <v>219</v>
      </c>
      <c r="C625" s="22">
        <v>109004</v>
      </c>
      <c r="D625" s="22">
        <v>410003</v>
      </c>
      <c r="E625" s="22" t="str">
        <f t="shared" si="9"/>
        <v>109004410003</v>
      </c>
      <c r="F625" s="37">
        <v>0</v>
      </c>
      <c r="G625" s="37">
        <v>0</v>
      </c>
      <c r="H625" s="37">
        <v>0</v>
      </c>
      <c r="I625" s="37">
        <v>0</v>
      </c>
      <c r="J625" s="37">
        <v>0</v>
      </c>
      <c r="K625" s="37">
        <v>0</v>
      </c>
      <c r="L625" s="37">
        <v>400</v>
      </c>
      <c r="M625" s="37">
        <v>0</v>
      </c>
      <c r="N625" s="37">
        <v>0</v>
      </c>
    </row>
    <row r="626" spans="1:14">
      <c r="A626" s="22" t="s">
        <v>841</v>
      </c>
      <c r="B626" s="22" t="s">
        <v>220</v>
      </c>
      <c r="C626" s="22">
        <v>109004</v>
      </c>
      <c r="D626" s="22">
        <v>410004</v>
      </c>
      <c r="E626" s="22" t="str">
        <f t="shared" si="9"/>
        <v>109004410004</v>
      </c>
      <c r="F626" s="37">
        <v>0</v>
      </c>
      <c r="G626" s="37">
        <v>0</v>
      </c>
      <c r="H626" s="37">
        <v>0</v>
      </c>
      <c r="I626" s="37">
        <v>0</v>
      </c>
      <c r="J626" s="37">
        <v>0</v>
      </c>
      <c r="K626" s="37">
        <v>0</v>
      </c>
      <c r="L626" s="37">
        <v>1308.25</v>
      </c>
      <c r="M626" s="37">
        <v>600.66999999999996</v>
      </c>
      <c r="N626" s="37">
        <v>0</v>
      </c>
    </row>
    <row r="627" spans="1:14">
      <c r="A627" s="22" t="s">
        <v>841</v>
      </c>
      <c r="B627" s="22" t="s">
        <v>221</v>
      </c>
      <c r="C627" s="22">
        <v>109004</v>
      </c>
      <c r="D627" s="22">
        <v>410005</v>
      </c>
      <c r="E627" s="22" t="str">
        <f t="shared" si="9"/>
        <v>109004410005</v>
      </c>
      <c r="F627" s="37">
        <v>0</v>
      </c>
      <c r="G627" s="37">
        <v>0</v>
      </c>
      <c r="H627" s="37">
        <v>0</v>
      </c>
      <c r="I627" s="37">
        <v>0</v>
      </c>
      <c r="J627" s="37">
        <v>0</v>
      </c>
      <c r="K627" s="37">
        <v>650.73</v>
      </c>
      <c r="L627" s="37">
        <v>2496.1</v>
      </c>
      <c r="M627" s="37">
        <v>2095.4</v>
      </c>
      <c r="N627" s="37">
        <v>0</v>
      </c>
    </row>
    <row r="628" spans="1:14">
      <c r="A628" s="22" t="s">
        <v>841</v>
      </c>
      <c r="B628" s="22" t="s">
        <v>231</v>
      </c>
      <c r="C628" s="22">
        <v>109004</v>
      </c>
      <c r="D628" s="22">
        <v>500107</v>
      </c>
      <c r="E628" s="22" t="str">
        <f t="shared" si="9"/>
        <v>109004500107</v>
      </c>
      <c r="F628" s="37">
        <v>0</v>
      </c>
      <c r="G628" s="37">
        <v>0</v>
      </c>
      <c r="H628" s="37">
        <v>0</v>
      </c>
      <c r="I628" s="37">
        <v>0</v>
      </c>
      <c r="J628" s="37">
        <v>0</v>
      </c>
      <c r="K628" s="37">
        <v>0</v>
      </c>
      <c r="L628" s="37">
        <v>0</v>
      </c>
      <c r="M628" s="37">
        <v>653</v>
      </c>
      <c r="N628" s="37">
        <v>0</v>
      </c>
    </row>
    <row r="629" spans="1:14">
      <c r="A629" s="22" t="s">
        <v>841</v>
      </c>
      <c r="B629" s="22" t="s">
        <v>240</v>
      </c>
      <c r="C629" s="22">
        <v>109004</v>
      </c>
      <c r="D629" s="22">
        <v>500118</v>
      </c>
      <c r="E629" s="22" t="str">
        <f t="shared" si="9"/>
        <v>109004500118</v>
      </c>
      <c r="F629" s="37">
        <v>0</v>
      </c>
      <c r="G629" s="37">
        <v>0</v>
      </c>
      <c r="H629" s="37">
        <v>0</v>
      </c>
      <c r="I629" s="37">
        <v>0</v>
      </c>
      <c r="J629" s="37">
        <v>0</v>
      </c>
      <c r="K629" s="37">
        <v>0</v>
      </c>
      <c r="L629" s="37">
        <v>887.04</v>
      </c>
      <c r="M629" s="37">
        <v>126.82</v>
      </c>
      <c r="N629" s="37">
        <v>0</v>
      </c>
    </row>
    <row r="630" spans="1:14">
      <c r="A630" s="22" t="s">
        <v>841</v>
      </c>
      <c r="B630" s="22" t="s">
        <v>244</v>
      </c>
      <c r="C630" s="22">
        <v>109004</v>
      </c>
      <c r="D630" s="22">
        <v>500125</v>
      </c>
      <c r="E630" s="22" t="str">
        <f t="shared" si="9"/>
        <v>109004500125</v>
      </c>
      <c r="F630" s="37">
        <v>0</v>
      </c>
      <c r="G630" s="37">
        <v>0</v>
      </c>
      <c r="H630" s="37">
        <v>0</v>
      </c>
      <c r="I630" s="37">
        <v>0</v>
      </c>
      <c r="J630" s="37">
        <v>0</v>
      </c>
      <c r="K630" s="37">
        <v>0</v>
      </c>
      <c r="L630" s="37">
        <v>13931.28</v>
      </c>
      <c r="M630" s="37">
        <v>13025.79</v>
      </c>
      <c r="N630" s="37">
        <v>0</v>
      </c>
    </row>
    <row r="631" spans="1:14">
      <c r="A631" s="22" t="s">
        <v>841</v>
      </c>
      <c r="B631" s="22" t="s">
        <v>63</v>
      </c>
      <c r="C631" s="22">
        <v>109004</v>
      </c>
      <c r="D631" s="22">
        <v>500126</v>
      </c>
      <c r="E631" s="22" t="str">
        <f t="shared" si="9"/>
        <v>109004500126</v>
      </c>
      <c r="F631" s="37">
        <v>0</v>
      </c>
      <c r="G631" s="37">
        <v>0</v>
      </c>
      <c r="H631" s="37">
        <v>0</v>
      </c>
      <c r="I631" s="37">
        <v>0</v>
      </c>
      <c r="J631" s="37">
        <v>0</v>
      </c>
      <c r="K631" s="37">
        <v>0</v>
      </c>
      <c r="L631" s="37">
        <v>0</v>
      </c>
      <c r="M631" s="37">
        <v>1500</v>
      </c>
      <c r="N631" s="37">
        <v>0</v>
      </c>
    </row>
    <row r="632" spans="1:14">
      <c r="A632" s="22" t="s">
        <v>842</v>
      </c>
      <c r="B632" s="22" t="s">
        <v>219</v>
      </c>
      <c r="C632" s="22">
        <v>109005</v>
      </c>
      <c r="D632" s="22">
        <v>410003</v>
      </c>
      <c r="E632" s="22" t="str">
        <f t="shared" si="9"/>
        <v>109005410003</v>
      </c>
      <c r="F632" s="37">
        <v>0</v>
      </c>
      <c r="G632" s="37">
        <v>0</v>
      </c>
      <c r="H632" s="37">
        <v>0</v>
      </c>
      <c r="I632" s="37">
        <v>0</v>
      </c>
      <c r="J632" s="37">
        <v>0</v>
      </c>
      <c r="K632" s="37">
        <v>0</v>
      </c>
      <c r="L632" s="37">
        <v>149.44</v>
      </c>
      <c r="M632" s="37">
        <v>0</v>
      </c>
      <c r="N632" s="37">
        <v>0</v>
      </c>
    </row>
    <row r="633" spans="1:14">
      <c r="A633" s="22" t="s">
        <v>842</v>
      </c>
      <c r="B633" s="22" t="s">
        <v>220</v>
      </c>
      <c r="C633" s="22">
        <v>109005</v>
      </c>
      <c r="D633" s="22">
        <v>410004</v>
      </c>
      <c r="E633" s="22" t="str">
        <f t="shared" si="9"/>
        <v>109005410004</v>
      </c>
      <c r="F633" s="37">
        <v>0</v>
      </c>
      <c r="G633" s="37">
        <v>0</v>
      </c>
      <c r="H633" s="37">
        <v>0</v>
      </c>
      <c r="I633" s="37">
        <v>0</v>
      </c>
      <c r="J633" s="37">
        <v>0</v>
      </c>
      <c r="K633" s="37">
        <v>0</v>
      </c>
      <c r="L633" s="37">
        <v>3104.48</v>
      </c>
      <c r="M633" s="37">
        <v>1444.68</v>
      </c>
      <c r="N633" s="37">
        <v>2900.36</v>
      </c>
    </row>
    <row r="634" spans="1:14">
      <c r="A634" s="22" t="s">
        <v>842</v>
      </c>
      <c r="B634" s="22" t="s">
        <v>221</v>
      </c>
      <c r="C634" s="22">
        <v>109005</v>
      </c>
      <c r="D634" s="22">
        <v>410005</v>
      </c>
      <c r="E634" s="22" t="str">
        <f t="shared" si="9"/>
        <v>109005410005</v>
      </c>
      <c r="F634" s="37">
        <v>0</v>
      </c>
      <c r="G634" s="37">
        <v>0</v>
      </c>
      <c r="H634" s="37">
        <v>0</v>
      </c>
      <c r="I634" s="37">
        <v>0</v>
      </c>
      <c r="J634" s="37">
        <v>0</v>
      </c>
      <c r="K634" s="37">
        <v>0</v>
      </c>
      <c r="L634" s="37">
        <v>5400.16</v>
      </c>
      <c r="M634" s="37">
        <v>3334.82</v>
      </c>
      <c r="N634" s="37">
        <v>0</v>
      </c>
    </row>
    <row r="635" spans="1:14">
      <c r="A635" s="22" t="s">
        <v>842</v>
      </c>
      <c r="B635" s="22" t="s">
        <v>229</v>
      </c>
      <c r="C635" s="22">
        <v>109005</v>
      </c>
      <c r="D635" s="22">
        <v>500104</v>
      </c>
      <c r="E635" s="22" t="str">
        <f t="shared" si="9"/>
        <v>109005500104</v>
      </c>
      <c r="F635" s="37">
        <v>0</v>
      </c>
      <c r="G635" s="37">
        <v>0</v>
      </c>
      <c r="H635" s="37">
        <v>0</v>
      </c>
      <c r="I635" s="37">
        <v>0</v>
      </c>
      <c r="J635" s="37">
        <v>0</v>
      </c>
      <c r="K635" s="37">
        <v>0</v>
      </c>
      <c r="L635" s="37">
        <v>1000</v>
      </c>
      <c r="M635" s="37">
        <v>0</v>
      </c>
      <c r="N635" s="37">
        <v>1372.93</v>
      </c>
    </row>
    <row r="636" spans="1:14">
      <c r="A636" s="22" t="s">
        <v>842</v>
      </c>
      <c r="B636" s="22" t="s">
        <v>240</v>
      </c>
      <c r="C636" s="22">
        <v>109005</v>
      </c>
      <c r="D636" s="22">
        <v>500118</v>
      </c>
      <c r="E636" s="22" t="str">
        <f t="shared" si="9"/>
        <v>109005500118</v>
      </c>
      <c r="F636" s="37">
        <v>0</v>
      </c>
      <c r="G636" s="37">
        <v>0</v>
      </c>
      <c r="H636" s="37">
        <v>0</v>
      </c>
      <c r="I636" s="37">
        <v>0</v>
      </c>
      <c r="J636" s="37">
        <v>0</v>
      </c>
      <c r="K636" s="37">
        <v>0</v>
      </c>
      <c r="L636" s="37">
        <v>968.55</v>
      </c>
      <c r="M636" s="37">
        <v>1862</v>
      </c>
      <c r="N636" s="37">
        <v>260.69</v>
      </c>
    </row>
    <row r="637" spans="1:14">
      <c r="A637" s="22" t="s">
        <v>842</v>
      </c>
      <c r="B637" s="22" t="s">
        <v>244</v>
      </c>
      <c r="C637" s="22">
        <v>109005</v>
      </c>
      <c r="D637" s="22">
        <v>500125</v>
      </c>
      <c r="E637" s="22" t="str">
        <f t="shared" si="9"/>
        <v>109005500125</v>
      </c>
      <c r="F637" s="37">
        <v>0</v>
      </c>
      <c r="G637" s="37">
        <v>0</v>
      </c>
      <c r="H637" s="37">
        <v>0</v>
      </c>
      <c r="I637" s="37">
        <v>0</v>
      </c>
      <c r="J637" s="37">
        <v>0</v>
      </c>
      <c r="K637" s="37">
        <v>0</v>
      </c>
      <c r="L637" s="37">
        <v>1838.85</v>
      </c>
      <c r="M637" s="37">
        <v>2420.56</v>
      </c>
      <c r="N637" s="37">
        <v>0</v>
      </c>
    </row>
    <row r="638" spans="1:14">
      <c r="A638" s="22" t="s">
        <v>842</v>
      </c>
      <c r="B638" s="22" t="s">
        <v>63</v>
      </c>
      <c r="C638" s="22">
        <v>109005</v>
      </c>
      <c r="D638" s="22">
        <v>500126</v>
      </c>
      <c r="E638" s="22" t="str">
        <f t="shared" si="9"/>
        <v>109005500126</v>
      </c>
      <c r="F638" s="37">
        <v>0</v>
      </c>
      <c r="G638" s="37">
        <v>0</v>
      </c>
      <c r="H638" s="37">
        <v>0</v>
      </c>
      <c r="I638" s="37">
        <v>0</v>
      </c>
      <c r="J638" s="37">
        <v>0</v>
      </c>
      <c r="K638" s="37">
        <v>0</v>
      </c>
      <c r="L638" s="37">
        <v>0</v>
      </c>
      <c r="M638" s="37">
        <v>1000</v>
      </c>
      <c r="N638" s="37">
        <v>500</v>
      </c>
    </row>
    <row r="639" spans="1:14">
      <c r="A639" s="22" t="s">
        <v>128</v>
      </c>
      <c r="B639" s="22" t="s">
        <v>823</v>
      </c>
      <c r="C639" s="22">
        <v>109006</v>
      </c>
      <c r="D639" s="22">
        <v>140015</v>
      </c>
      <c r="E639" s="22" t="str">
        <f t="shared" si="9"/>
        <v>109006140015</v>
      </c>
      <c r="F639" s="37">
        <v>0</v>
      </c>
      <c r="G639" s="37">
        <v>0</v>
      </c>
      <c r="H639" s="37">
        <v>0</v>
      </c>
      <c r="I639" s="37">
        <v>0</v>
      </c>
      <c r="J639" s="37">
        <v>0</v>
      </c>
      <c r="K639" s="37">
        <v>599.76</v>
      </c>
      <c r="L639" s="37">
        <v>5273.2</v>
      </c>
      <c r="M639" s="37">
        <v>3346.38</v>
      </c>
      <c r="N639" s="37">
        <v>2751.19</v>
      </c>
    </row>
    <row r="640" spans="1:14">
      <c r="A640" s="22" t="s">
        <v>128</v>
      </c>
      <c r="B640" s="22" t="s">
        <v>218</v>
      </c>
      <c r="C640" s="22">
        <v>109006</v>
      </c>
      <c r="D640" s="22">
        <v>410001</v>
      </c>
      <c r="E640" s="22" t="str">
        <f t="shared" si="9"/>
        <v>109006410001</v>
      </c>
      <c r="F640" s="37">
        <v>0</v>
      </c>
      <c r="G640" s="37">
        <v>0</v>
      </c>
      <c r="H640" s="37">
        <v>0</v>
      </c>
      <c r="I640" s="37">
        <v>0</v>
      </c>
      <c r="J640" s="37">
        <v>0</v>
      </c>
      <c r="K640" s="37">
        <v>0</v>
      </c>
      <c r="L640" s="37">
        <v>10756.12</v>
      </c>
      <c r="M640" s="37">
        <v>0</v>
      </c>
      <c r="N640" s="37">
        <v>0</v>
      </c>
    </row>
    <row r="641" spans="1:14">
      <c r="A641" s="22" t="s">
        <v>128</v>
      </c>
      <c r="B641" s="22" t="s">
        <v>219</v>
      </c>
      <c r="C641" s="22">
        <v>109006</v>
      </c>
      <c r="D641" s="22">
        <v>410003</v>
      </c>
      <c r="E641" s="22" t="str">
        <f t="shared" si="9"/>
        <v>109006410003</v>
      </c>
      <c r="F641" s="37">
        <v>0</v>
      </c>
      <c r="G641" s="37">
        <v>0</v>
      </c>
      <c r="H641" s="37">
        <v>0</v>
      </c>
      <c r="I641" s="37">
        <v>0</v>
      </c>
      <c r="J641" s="37">
        <v>0</v>
      </c>
      <c r="K641" s="37">
        <v>0</v>
      </c>
      <c r="L641" s="37">
        <v>10</v>
      </c>
      <c r="M641" s="37">
        <v>139.6</v>
      </c>
      <c r="N641" s="37">
        <v>178.32</v>
      </c>
    </row>
    <row r="642" spans="1:14">
      <c r="A642" s="22" t="s">
        <v>128</v>
      </c>
      <c r="B642" s="22" t="s">
        <v>220</v>
      </c>
      <c r="C642" s="22">
        <v>109006</v>
      </c>
      <c r="D642" s="22">
        <v>410004</v>
      </c>
      <c r="E642" s="22" t="str">
        <f t="shared" si="9"/>
        <v>109006410004</v>
      </c>
      <c r="F642" s="37">
        <v>1250</v>
      </c>
      <c r="G642" s="37">
        <v>1250</v>
      </c>
      <c r="H642" s="37">
        <v>0</v>
      </c>
      <c r="I642" s="37">
        <v>0</v>
      </c>
      <c r="J642" s="37">
        <v>0</v>
      </c>
      <c r="K642" s="37">
        <v>0</v>
      </c>
      <c r="L642" s="37">
        <v>2117.13</v>
      </c>
      <c r="M642" s="37">
        <v>493.62</v>
      </c>
      <c r="N642" s="37">
        <v>0</v>
      </c>
    </row>
    <row r="643" spans="1:14">
      <c r="A643" s="22" t="s">
        <v>128</v>
      </c>
      <c r="B643" s="22" t="s">
        <v>221</v>
      </c>
      <c r="C643" s="22">
        <v>109006</v>
      </c>
      <c r="D643" s="22">
        <v>410005</v>
      </c>
      <c r="E643" s="22" t="str">
        <f t="shared" ref="E643:E706" si="10">CONCATENATE(C643,D643)</f>
        <v>109006410005</v>
      </c>
      <c r="F643" s="37">
        <v>3500</v>
      </c>
      <c r="G643" s="37">
        <v>3500</v>
      </c>
      <c r="H643" s="37">
        <v>0</v>
      </c>
      <c r="I643" s="37">
        <v>0</v>
      </c>
      <c r="J643" s="37">
        <v>0</v>
      </c>
      <c r="K643" s="37">
        <v>3118.98</v>
      </c>
      <c r="L643" s="37">
        <v>2614.37</v>
      </c>
      <c r="M643" s="37">
        <v>288.07</v>
      </c>
      <c r="N643" s="37">
        <v>0</v>
      </c>
    </row>
    <row r="644" spans="1:14">
      <c r="A644" s="22" t="s">
        <v>128</v>
      </c>
      <c r="B644" s="22" t="s">
        <v>229</v>
      </c>
      <c r="C644" s="22">
        <v>109006</v>
      </c>
      <c r="D644" s="22">
        <v>500104</v>
      </c>
      <c r="E644" s="22" t="str">
        <f t="shared" si="10"/>
        <v>109006500104</v>
      </c>
      <c r="F644" s="37">
        <v>0</v>
      </c>
      <c r="G644" s="37">
        <v>0</v>
      </c>
      <c r="H644" s="37">
        <v>0</v>
      </c>
      <c r="I644" s="37">
        <v>0</v>
      </c>
      <c r="J644" s="37">
        <v>0</v>
      </c>
      <c r="K644" s="37">
        <v>0</v>
      </c>
      <c r="L644" s="37">
        <v>0</v>
      </c>
      <c r="M644" s="37">
        <v>1223.2</v>
      </c>
      <c r="N644" s="37">
        <v>0</v>
      </c>
    </row>
    <row r="645" spans="1:14">
      <c r="A645" s="22" t="s">
        <v>128</v>
      </c>
      <c r="B645" s="22" t="s">
        <v>244</v>
      </c>
      <c r="C645" s="22">
        <v>109006</v>
      </c>
      <c r="D645" s="22">
        <v>500125</v>
      </c>
      <c r="E645" s="22" t="str">
        <f t="shared" si="10"/>
        <v>109006500125</v>
      </c>
      <c r="F645" s="37">
        <v>1000</v>
      </c>
      <c r="G645" s="37">
        <v>1000</v>
      </c>
      <c r="H645" s="37">
        <v>0</v>
      </c>
      <c r="I645" s="37">
        <v>0</v>
      </c>
      <c r="J645" s="37">
        <v>0</v>
      </c>
      <c r="K645" s="37">
        <v>248.76</v>
      </c>
      <c r="L645" s="37">
        <v>164.07</v>
      </c>
      <c r="M645" s="37">
        <v>0</v>
      </c>
      <c r="N645" s="37">
        <v>0</v>
      </c>
    </row>
    <row r="646" spans="1:14">
      <c r="A646" s="22" t="s">
        <v>806</v>
      </c>
      <c r="B646" s="22" t="s">
        <v>823</v>
      </c>
      <c r="C646" s="22">
        <v>109007</v>
      </c>
      <c r="D646" s="22">
        <v>140015</v>
      </c>
      <c r="E646" s="22" t="str">
        <f t="shared" si="10"/>
        <v>109007140015</v>
      </c>
      <c r="F646" s="37">
        <v>0</v>
      </c>
      <c r="G646" s="37">
        <v>0</v>
      </c>
      <c r="H646" s="37">
        <v>0</v>
      </c>
      <c r="I646" s="37">
        <v>0</v>
      </c>
      <c r="J646" s="37">
        <v>0</v>
      </c>
      <c r="K646" s="37">
        <v>0</v>
      </c>
      <c r="L646" s="37">
        <v>0</v>
      </c>
      <c r="M646" s="37">
        <v>1953.62</v>
      </c>
      <c r="N646" s="37">
        <v>0</v>
      </c>
    </row>
    <row r="647" spans="1:14">
      <c r="A647" s="22" t="s">
        <v>806</v>
      </c>
      <c r="B647" s="22" t="s">
        <v>190</v>
      </c>
      <c r="C647" s="22">
        <v>109007</v>
      </c>
      <c r="D647" s="22">
        <v>230010</v>
      </c>
      <c r="E647" s="22" t="str">
        <f t="shared" si="10"/>
        <v>109007230010</v>
      </c>
      <c r="F647" s="37">
        <v>0</v>
      </c>
      <c r="G647" s="37">
        <v>0</v>
      </c>
      <c r="H647" s="37">
        <v>0</v>
      </c>
      <c r="I647" s="37">
        <v>0</v>
      </c>
      <c r="J647" s="37">
        <v>0</v>
      </c>
      <c r="K647" s="37">
        <v>448.25</v>
      </c>
      <c r="L647" s="37">
        <v>313.5</v>
      </c>
      <c r="M647" s="37">
        <v>2000</v>
      </c>
      <c r="N647" s="37">
        <v>0</v>
      </c>
    </row>
    <row r="648" spans="1:14">
      <c r="A648" s="22" t="s">
        <v>806</v>
      </c>
      <c r="B648" s="22" t="s">
        <v>219</v>
      </c>
      <c r="C648" s="22">
        <v>109007</v>
      </c>
      <c r="D648" s="22">
        <v>410003</v>
      </c>
      <c r="E648" s="22" t="str">
        <f t="shared" si="10"/>
        <v>109007410003</v>
      </c>
      <c r="F648" s="37">
        <v>0</v>
      </c>
      <c r="G648" s="37">
        <v>0</v>
      </c>
      <c r="H648" s="37">
        <v>0</v>
      </c>
      <c r="I648" s="37">
        <v>0</v>
      </c>
      <c r="J648" s="37">
        <v>0</v>
      </c>
      <c r="K648" s="37">
        <v>8.14</v>
      </c>
      <c r="L648" s="37">
        <v>0</v>
      </c>
      <c r="M648" s="37">
        <v>112.8</v>
      </c>
      <c r="N648" s="37">
        <v>0</v>
      </c>
    </row>
    <row r="649" spans="1:14">
      <c r="A649" s="22" t="s">
        <v>806</v>
      </c>
      <c r="B649" s="22" t="s">
        <v>220</v>
      </c>
      <c r="C649" s="22">
        <v>109007</v>
      </c>
      <c r="D649" s="22">
        <v>410004</v>
      </c>
      <c r="E649" s="22" t="str">
        <f t="shared" si="10"/>
        <v>109007410004</v>
      </c>
      <c r="F649" s="37">
        <v>350</v>
      </c>
      <c r="G649" s="37">
        <v>350</v>
      </c>
      <c r="H649" s="37">
        <v>0</v>
      </c>
      <c r="I649" s="37">
        <v>0</v>
      </c>
      <c r="J649" s="37">
        <v>0</v>
      </c>
      <c r="K649" s="37">
        <v>359.62</v>
      </c>
      <c r="L649" s="37">
        <v>242.84</v>
      </c>
      <c r="M649" s="37">
        <v>807.44</v>
      </c>
      <c r="N649" s="37">
        <v>0</v>
      </c>
    </row>
    <row r="650" spans="1:14">
      <c r="A650" s="22" t="s">
        <v>806</v>
      </c>
      <c r="B650" s="22" t="s">
        <v>221</v>
      </c>
      <c r="C650" s="22">
        <v>109007</v>
      </c>
      <c r="D650" s="22">
        <v>410005</v>
      </c>
      <c r="E650" s="22" t="str">
        <f t="shared" si="10"/>
        <v>109007410005</v>
      </c>
      <c r="F650" s="37">
        <v>150</v>
      </c>
      <c r="G650" s="37">
        <v>150</v>
      </c>
      <c r="H650" s="37">
        <v>28.6</v>
      </c>
      <c r="I650" s="37">
        <v>28.6</v>
      </c>
      <c r="J650" s="37">
        <v>0</v>
      </c>
      <c r="K650" s="37">
        <v>75.180000000000007</v>
      </c>
      <c r="L650" s="37">
        <v>73.05</v>
      </c>
      <c r="M650" s="37">
        <v>418.68</v>
      </c>
      <c r="N650" s="37">
        <v>0</v>
      </c>
    </row>
    <row r="651" spans="1:14">
      <c r="A651" s="22" t="s">
        <v>806</v>
      </c>
      <c r="B651" s="22" t="s">
        <v>229</v>
      </c>
      <c r="C651" s="22">
        <v>109007</v>
      </c>
      <c r="D651" s="22">
        <v>500104</v>
      </c>
      <c r="E651" s="22" t="str">
        <f t="shared" si="10"/>
        <v>109007500104</v>
      </c>
      <c r="F651" s="37">
        <v>0</v>
      </c>
      <c r="G651" s="37">
        <v>0</v>
      </c>
      <c r="H651" s="37">
        <v>0</v>
      </c>
      <c r="I651" s="37">
        <v>0</v>
      </c>
      <c r="J651" s="37">
        <v>0</v>
      </c>
      <c r="K651" s="37">
        <v>0</v>
      </c>
      <c r="L651" s="37">
        <v>0</v>
      </c>
      <c r="M651" s="37">
        <v>2815</v>
      </c>
      <c r="N651" s="37">
        <v>0</v>
      </c>
    </row>
    <row r="652" spans="1:14">
      <c r="A652" s="22" t="s">
        <v>806</v>
      </c>
      <c r="B652" s="22" t="s">
        <v>231</v>
      </c>
      <c r="C652" s="22">
        <v>109007</v>
      </c>
      <c r="D652" s="22">
        <v>500107</v>
      </c>
      <c r="E652" s="22" t="str">
        <f t="shared" si="10"/>
        <v>109007500107</v>
      </c>
      <c r="F652" s="37">
        <v>600</v>
      </c>
      <c r="G652" s="37">
        <v>600</v>
      </c>
      <c r="H652" s="37">
        <v>0</v>
      </c>
      <c r="I652" s="37">
        <v>0</v>
      </c>
      <c r="J652" s="37">
        <v>0</v>
      </c>
      <c r="K652" s="37">
        <v>1852.17</v>
      </c>
      <c r="L652" s="37">
        <v>1753.83</v>
      </c>
      <c r="M652" s="37">
        <v>1310</v>
      </c>
      <c r="N652" s="37">
        <v>0</v>
      </c>
    </row>
    <row r="653" spans="1:14">
      <c r="A653" s="22" t="s">
        <v>806</v>
      </c>
      <c r="B653" s="22" t="s">
        <v>80</v>
      </c>
      <c r="C653" s="22">
        <v>109007</v>
      </c>
      <c r="D653" s="22">
        <v>500110</v>
      </c>
      <c r="E653" s="22" t="str">
        <f t="shared" si="10"/>
        <v>109007500110</v>
      </c>
      <c r="F653" s="37">
        <v>7000</v>
      </c>
      <c r="G653" s="37">
        <v>7000</v>
      </c>
      <c r="H653" s="37">
        <v>0</v>
      </c>
      <c r="I653" s="37">
        <v>0</v>
      </c>
      <c r="J653" s="37">
        <v>0</v>
      </c>
      <c r="K653" s="37">
        <v>0</v>
      </c>
      <c r="L653" s="37">
        <v>0</v>
      </c>
      <c r="M653" s="37">
        <v>0</v>
      </c>
      <c r="N653" s="37">
        <v>0</v>
      </c>
    </row>
    <row r="654" spans="1:14">
      <c r="A654" s="22" t="s">
        <v>806</v>
      </c>
      <c r="B654" s="22" t="s">
        <v>78</v>
      </c>
      <c r="C654" s="22">
        <v>109007</v>
      </c>
      <c r="D654" s="22">
        <v>500113</v>
      </c>
      <c r="E654" s="22" t="str">
        <f t="shared" si="10"/>
        <v>109007500113</v>
      </c>
      <c r="F654" s="37">
        <v>1000</v>
      </c>
      <c r="G654" s="37">
        <v>1000</v>
      </c>
      <c r="H654" s="37">
        <v>393.5</v>
      </c>
      <c r="I654" s="37">
        <v>393.5</v>
      </c>
      <c r="J654" s="37">
        <v>0</v>
      </c>
      <c r="K654" s="37">
        <v>1328.55</v>
      </c>
      <c r="L654" s="37">
        <v>1145.3499999999999</v>
      </c>
      <c r="M654" s="37">
        <v>2379.3000000000002</v>
      </c>
      <c r="N654" s="37">
        <v>0</v>
      </c>
    </row>
    <row r="655" spans="1:14">
      <c r="A655" s="22" t="s">
        <v>806</v>
      </c>
      <c r="B655" s="22" t="s">
        <v>240</v>
      </c>
      <c r="C655" s="22">
        <v>109007</v>
      </c>
      <c r="D655" s="22">
        <v>500118</v>
      </c>
      <c r="E655" s="22" t="str">
        <f t="shared" si="10"/>
        <v>109007500118</v>
      </c>
      <c r="F655" s="37">
        <v>800</v>
      </c>
      <c r="G655" s="37">
        <v>800</v>
      </c>
      <c r="H655" s="37">
        <v>0</v>
      </c>
      <c r="I655" s="37">
        <v>0</v>
      </c>
      <c r="J655" s="37">
        <v>0</v>
      </c>
      <c r="K655" s="37">
        <v>0</v>
      </c>
      <c r="L655" s="37">
        <v>837.87</v>
      </c>
      <c r="M655" s="37">
        <v>13422.65</v>
      </c>
      <c r="N655" s="37">
        <v>0</v>
      </c>
    </row>
    <row r="656" spans="1:14">
      <c r="A656" s="22" t="s">
        <v>806</v>
      </c>
      <c r="B656" s="22" t="s">
        <v>66</v>
      </c>
      <c r="C656" s="22">
        <v>109007</v>
      </c>
      <c r="D656" s="22">
        <v>500124</v>
      </c>
      <c r="E656" s="22" t="str">
        <f t="shared" si="10"/>
        <v>109007500124</v>
      </c>
      <c r="F656" s="37">
        <v>100</v>
      </c>
      <c r="G656" s="37">
        <v>100</v>
      </c>
      <c r="H656" s="37">
        <v>0</v>
      </c>
      <c r="I656" s="37">
        <v>0</v>
      </c>
      <c r="J656" s="37">
        <v>0</v>
      </c>
      <c r="K656" s="37">
        <v>58.64</v>
      </c>
      <c r="L656" s="37">
        <v>14.45</v>
      </c>
      <c r="M656" s="37">
        <v>0</v>
      </c>
      <c r="N656" s="37">
        <v>0</v>
      </c>
    </row>
    <row r="657" spans="1:14">
      <c r="A657" s="22" t="s">
        <v>806</v>
      </c>
      <c r="B657" s="22" t="s">
        <v>7</v>
      </c>
      <c r="C657" s="22">
        <v>109007</v>
      </c>
      <c r="D657" s="22">
        <v>500127</v>
      </c>
      <c r="E657" s="22" t="str">
        <f t="shared" si="10"/>
        <v>109007500127</v>
      </c>
      <c r="F657" s="37">
        <v>0</v>
      </c>
      <c r="G657" s="37">
        <v>0</v>
      </c>
      <c r="H657" s="37">
        <v>0</v>
      </c>
      <c r="I657" s="37">
        <v>0</v>
      </c>
      <c r="J657" s="37">
        <v>0</v>
      </c>
      <c r="K657" s="37">
        <v>0</v>
      </c>
      <c r="L657" s="37">
        <v>0</v>
      </c>
      <c r="M657" s="37">
        <v>929.81</v>
      </c>
      <c r="N657" s="37">
        <v>0</v>
      </c>
    </row>
    <row r="658" spans="1:14">
      <c r="A658" s="22" t="s">
        <v>807</v>
      </c>
      <c r="B658" s="22" t="s">
        <v>193</v>
      </c>
      <c r="C658" s="22">
        <v>109008</v>
      </c>
      <c r="D658" s="22">
        <v>230025</v>
      </c>
      <c r="E658" s="22" t="str">
        <f t="shared" si="10"/>
        <v>109008230025</v>
      </c>
      <c r="F658" s="37">
        <v>0</v>
      </c>
      <c r="G658" s="37">
        <v>0</v>
      </c>
      <c r="H658" s="37">
        <v>0</v>
      </c>
      <c r="I658" s="37">
        <v>0</v>
      </c>
      <c r="J658" s="37">
        <v>0</v>
      </c>
      <c r="K658" s="37">
        <v>0</v>
      </c>
      <c r="L658" s="37">
        <v>5410.31</v>
      </c>
      <c r="M658" s="37">
        <v>0</v>
      </c>
      <c r="N658" s="37">
        <v>0</v>
      </c>
    </row>
    <row r="659" spans="1:14">
      <c r="A659" s="22" t="s">
        <v>807</v>
      </c>
      <c r="B659" s="22" t="s">
        <v>219</v>
      </c>
      <c r="C659" s="22">
        <v>109008</v>
      </c>
      <c r="D659" s="22">
        <v>410003</v>
      </c>
      <c r="E659" s="22" t="str">
        <f t="shared" si="10"/>
        <v>109008410003</v>
      </c>
      <c r="F659" s="37">
        <v>250</v>
      </c>
      <c r="G659" s="37">
        <v>250</v>
      </c>
      <c r="H659" s="37">
        <v>0</v>
      </c>
      <c r="I659" s="37">
        <v>0</v>
      </c>
      <c r="J659" s="37">
        <v>0</v>
      </c>
      <c r="K659" s="37">
        <v>0</v>
      </c>
      <c r="L659" s="37">
        <v>0</v>
      </c>
      <c r="M659" s="37">
        <v>0</v>
      </c>
      <c r="N659" s="37">
        <v>0</v>
      </c>
    </row>
    <row r="660" spans="1:14">
      <c r="A660" s="22" t="s">
        <v>807</v>
      </c>
      <c r="B660" s="22" t="s">
        <v>220</v>
      </c>
      <c r="C660" s="22">
        <v>109008</v>
      </c>
      <c r="D660" s="22">
        <v>410004</v>
      </c>
      <c r="E660" s="22" t="str">
        <f t="shared" si="10"/>
        <v>109008410004</v>
      </c>
      <c r="F660" s="37">
        <v>2500</v>
      </c>
      <c r="G660" s="37">
        <v>2500</v>
      </c>
      <c r="H660" s="37">
        <v>1700</v>
      </c>
      <c r="I660" s="37">
        <v>139.44</v>
      </c>
      <c r="J660" s="37">
        <v>1560.56</v>
      </c>
      <c r="K660" s="37">
        <v>7010.47</v>
      </c>
      <c r="L660" s="37">
        <v>1990.03</v>
      </c>
      <c r="M660" s="37">
        <v>3792.46</v>
      </c>
      <c r="N660" s="37">
        <v>0</v>
      </c>
    </row>
    <row r="661" spans="1:14">
      <c r="A661" s="22" t="s">
        <v>807</v>
      </c>
      <c r="B661" s="22" t="s">
        <v>221</v>
      </c>
      <c r="C661" s="22">
        <v>109008</v>
      </c>
      <c r="D661" s="22">
        <v>410005</v>
      </c>
      <c r="E661" s="22" t="str">
        <f t="shared" si="10"/>
        <v>109008410005</v>
      </c>
      <c r="F661" s="37">
        <v>500</v>
      </c>
      <c r="G661" s="37">
        <v>500</v>
      </c>
      <c r="H661" s="37">
        <v>0</v>
      </c>
      <c r="I661" s="37">
        <v>0</v>
      </c>
      <c r="J661" s="37">
        <v>0</v>
      </c>
      <c r="K661" s="37">
        <v>3174.55</v>
      </c>
      <c r="L661" s="37">
        <v>2900.05</v>
      </c>
      <c r="M661" s="37">
        <v>2993.35</v>
      </c>
      <c r="N661" s="37">
        <v>0</v>
      </c>
    </row>
    <row r="662" spans="1:14">
      <c r="A662" s="22" t="s">
        <v>807</v>
      </c>
      <c r="B662" s="22" t="s">
        <v>229</v>
      </c>
      <c r="C662" s="22">
        <v>109008</v>
      </c>
      <c r="D662" s="22">
        <v>500104</v>
      </c>
      <c r="E662" s="22" t="str">
        <f t="shared" si="10"/>
        <v>109008500104</v>
      </c>
      <c r="F662" s="37">
        <v>5000</v>
      </c>
      <c r="G662" s="37">
        <v>5000</v>
      </c>
      <c r="H662" s="37">
        <v>0</v>
      </c>
      <c r="I662" s="37">
        <v>0</v>
      </c>
      <c r="J662" s="37">
        <v>0</v>
      </c>
      <c r="K662" s="37">
        <v>0</v>
      </c>
      <c r="L662" s="37">
        <v>5043.8900000000003</v>
      </c>
      <c r="M662" s="37">
        <v>5332.89</v>
      </c>
      <c r="N662" s="37">
        <v>0</v>
      </c>
    </row>
    <row r="663" spans="1:14">
      <c r="A663" s="22" t="s">
        <v>807</v>
      </c>
      <c r="B663" s="22" t="s">
        <v>239</v>
      </c>
      <c r="C663" s="22">
        <v>109008</v>
      </c>
      <c r="D663" s="22">
        <v>500117</v>
      </c>
      <c r="E663" s="22" t="str">
        <f t="shared" si="10"/>
        <v>109008500117</v>
      </c>
      <c r="F663" s="37">
        <v>2100</v>
      </c>
      <c r="G663" s="37">
        <v>2100</v>
      </c>
      <c r="H663" s="37">
        <v>270.82</v>
      </c>
      <c r="I663" s="37">
        <v>270.82</v>
      </c>
      <c r="J663" s="37">
        <v>0</v>
      </c>
      <c r="K663" s="37">
        <v>379.18</v>
      </c>
      <c r="L663" s="37">
        <v>0</v>
      </c>
      <c r="M663" s="37">
        <v>325</v>
      </c>
      <c r="N663" s="37">
        <v>0</v>
      </c>
    </row>
    <row r="664" spans="1:14">
      <c r="A664" s="22" t="s">
        <v>807</v>
      </c>
      <c r="B664" s="22" t="s">
        <v>240</v>
      </c>
      <c r="C664" s="22">
        <v>109008</v>
      </c>
      <c r="D664" s="22">
        <v>500118</v>
      </c>
      <c r="E664" s="22" t="str">
        <f t="shared" si="10"/>
        <v>109008500118</v>
      </c>
      <c r="F664" s="37">
        <v>4000</v>
      </c>
      <c r="G664" s="37">
        <v>4000</v>
      </c>
      <c r="H664" s="37">
        <v>0</v>
      </c>
      <c r="I664" s="37">
        <v>0</v>
      </c>
      <c r="J664" s="37">
        <v>0</v>
      </c>
      <c r="K664" s="37">
        <v>1844.33</v>
      </c>
      <c r="L664" s="37">
        <v>6305.94</v>
      </c>
      <c r="M664" s="37">
        <v>5964.46</v>
      </c>
      <c r="N664" s="37">
        <v>0</v>
      </c>
    </row>
    <row r="665" spans="1:14">
      <c r="A665" s="22" t="s">
        <v>807</v>
      </c>
      <c r="B665" s="22" t="s">
        <v>66</v>
      </c>
      <c r="C665" s="22">
        <v>109008</v>
      </c>
      <c r="D665" s="22">
        <v>500124</v>
      </c>
      <c r="E665" s="22" t="str">
        <f t="shared" si="10"/>
        <v>109008500124</v>
      </c>
      <c r="F665" s="37">
        <v>0</v>
      </c>
      <c r="G665" s="37">
        <v>0</v>
      </c>
      <c r="H665" s="37">
        <v>0</v>
      </c>
      <c r="I665" s="37">
        <v>0</v>
      </c>
      <c r="J665" s="37">
        <v>0</v>
      </c>
      <c r="K665" s="37">
        <v>0</v>
      </c>
      <c r="L665" s="37">
        <v>93.2</v>
      </c>
      <c r="M665" s="37">
        <v>0</v>
      </c>
      <c r="N665" s="37">
        <v>0</v>
      </c>
    </row>
    <row r="666" spans="1:14">
      <c r="A666" s="22" t="s">
        <v>807</v>
      </c>
      <c r="B666" s="22" t="s">
        <v>244</v>
      </c>
      <c r="C666" s="22">
        <v>109008</v>
      </c>
      <c r="D666" s="22">
        <v>500125</v>
      </c>
      <c r="E666" s="22" t="str">
        <f t="shared" si="10"/>
        <v>109008500125</v>
      </c>
      <c r="F666" s="37">
        <v>2800</v>
      </c>
      <c r="G666" s="37">
        <v>2800</v>
      </c>
      <c r="H666" s="37">
        <v>0</v>
      </c>
      <c r="I666" s="37">
        <v>0</v>
      </c>
      <c r="J666" s="37">
        <v>0</v>
      </c>
      <c r="K666" s="37">
        <v>2158.0500000000002</v>
      </c>
      <c r="L666" s="37">
        <v>1751.5</v>
      </c>
      <c r="M666" s="37">
        <v>0</v>
      </c>
      <c r="N666" s="37">
        <v>0</v>
      </c>
    </row>
    <row r="667" spans="1:14">
      <c r="A667" s="22" t="s">
        <v>807</v>
      </c>
      <c r="B667" s="22" t="s">
        <v>7</v>
      </c>
      <c r="C667" s="22">
        <v>109008</v>
      </c>
      <c r="D667" s="22">
        <v>500127</v>
      </c>
      <c r="E667" s="22" t="str">
        <f t="shared" si="10"/>
        <v>109008500127</v>
      </c>
      <c r="F667" s="37">
        <v>2500</v>
      </c>
      <c r="G667" s="37">
        <v>2500</v>
      </c>
      <c r="H667" s="37">
        <v>0</v>
      </c>
      <c r="I667" s="37">
        <v>0</v>
      </c>
      <c r="J667" s="37">
        <v>0</v>
      </c>
      <c r="K667" s="37">
        <v>0</v>
      </c>
      <c r="L667" s="37">
        <v>0</v>
      </c>
      <c r="M667" s="37">
        <v>0</v>
      </c>
      <c r="N667" s="37">
        <v>0</v>
      </c>
    </row>
    <row r="668" spans="1:14">
      <c r="A668" s="22" t="s">
        <v>129</v>
      </c>
      <c r="B668" s="22" t="s">
        <v>190</v>
      </c>
      <c r="C668" s="22">
        <v>110000</v>
      </c>
      <c r="D668" s="22">
        <v>230010</v>
      </c>
      <c r="E668" s="22" t="str">
        <f t="shared" si="10"/>
        <v>110000230010</v>
      </c>
      <c r="F668" s="37">
        <v>5000</v>
      </c>
      <c r="G668" s="37">
        <v>5000</v>
      </c>
      <c r="H668" s="37">
        <v>3900</v>
      </c>
      <c r="I668" s="37">
        <v>3900</v>
      </c>
      <c r="J668" s="37">
        <v>0</v>
      </c>
      <c r="K668" s="37">
        <v>0</v>
      </c>
      <c r="L668" s="37">
        <v>0</v>
      </c>
      <c r="M668" s="37">
        <v>6230.88</v>
      </c>
      <c r="N668" s="37">
        <v>8627.2199999999993</v>
      </c>
    </row>
    <row r="669" spans="1:14">
      <c r="A669" s="22" t="s">
        <v>129</v>
      </c>
      <c r="B669" s="22" t="s">
        <v>192</v>
      </c>
      <c r="C669" s="22">
        <v>110000</v>
      </c>
      <c r="D669" s="22">
        <v>230020</v>
      </c>
      <c r="E669" s="22" t="str">
        <f t="shared" si="10"/>
        <v>110000230020</v>
      </c>
      <c r="F669" s="37">
        <v>0</v>
      </c>
      <c r="G669" s="37">
        <v>0</v>
      </c>
      <c r="H669" s="37">
        <v>618.48</v>
      </c>
      <c r="I669" s="37">
        <v>618.48</v>
      </c>
      <c r="J669" s="37">
        <v>0</v>
      </c>
      <c r="K669" s="37">
        <v>6128.57</v>
      </c>
      <c r="L669" s="37">
        <v>2092.36</v>
      </c>
      <c r="M669" s="37">
        <v>89.46</v>
      </c>
      <c r="N669" s="37">
        <v>0</v>
      </c>
    </row>
    <row r="670" spans="1:14">
      <c r="A670" s="22" t="s">
        <v>129</v>
      </c>
      <c r="B670" s="22" t="s">
        <v>193</v>
      </c>
      <c r="C670" s="22">
        <v>110000</v>
      </c>
      <c r="D670" s="22">
        <v>230025</v>
      </c>
      <c r="E670" s="22" t="str">
        <f t="shared" si="10"/>
        <v>110000230025</v>
      </c>
      <c r="F670" s="37">
        <v>0</v>
      </c>
      <c r="G670" s="37">
        <v>0</v>
      </c>
      <c r="H670" s="37">
        <v>0</v>
      </c>
      <c r="I670" s="37">
        <v>0</v>
      </c>
      <c r="J670" s="37">
        <v>0</v>
      </c>
      <c r="K670" s="37">
        <v>10474.59</v>
      </c>
      <c r="L670" s="37">
        <v>11516.91</v>
      </c>
      <c r="M670" s="37">
        <v>0</v>
      </c>
      <c r="N670" s="37">
        <v>0</v>
      </c>
    </row>
    <row r="671" spans="1:14">
      <c r="A671" s="22" t="s">
        <v>129</v>
      </c>
      <c r="B671" s="22" t="s">
        <v>194</v>
      </c>
      <c r="C671" s="22">
        <v>110000</v>
      </c>
      <c r="D671" s="22">
        <v>230050</v>
      </c>
      <c r="E671" s="22" t="str">
        <f t="shared" si="10"/>
        <v>110000230050</v>
      </c>
      <c r="F671" s="37">
        <v>0</v>
      </c>
      <c r="G671" s="37">
        <v>0</v>
      </c>
      <c r="H671" s="37">
        <v>0</v>
      </c>
      <c r="I671" s="37">
        <v>0</v>
      </c>
      <c r="J671" s="37">
        <v>0</v>
      </c>
      <c r="K671" s="37">
        <v>0</v>
      </c>
      <c r="L671" s="37">
        <v>0</v>
      </c>
      <c r="M671" s="37">
        <v>0</v>
      </c>
      <c r="N671" s="37">
        <v>4512</v>
      </c>
    </row>
    <row r="672" spans="1:14">
      <c r="A672" s="22" t="s">
        <v>129</v>
      </c>
      <c r="B672" s="22" t="s">
        <v>219</v>
      </c>
      <c r="C672" s="22">
        <v>110000</v>
      </c>
      <c r="D672" s="22">
        <v>410003</v>
      </c>
      <c r="E672" s="22" t="str">
        <f t="shared" si="10"/>
        <v>110000410003</v>
      </c>
      <c r="F672" s="37">
        <v>1500</v>
      </c>
      <c r="G672" s="37">
        <v>1500</v>
      </c>
      <c r="H672" s="37">
        <v>0</v>
      </c>
      <c r="I672" s="37">
        <v>0</v>
      </c>
      <c r="J672" s="37">
        <v>0</v>
      </c>
      <c r="K672" s="37">
        <v>0</v>
      </c>
      <c r="L672" s="37">
        <v>625.79999999999995</v>
      </c>
      <c r="M672" s="37">
        <v>989.6</v>
      </c>
      <c r="N672" s="37">
        <v>500</v>
      </c>
    </row>
    <row r="673" spans="1:14">
      <c r="A673" s="22" t="s">
        <v>129</v>
      </c>
      <c r="B673" s="22" t="s">
        <v>220</v>
      </c>
      <c r="C673" s="22">
        <v>110000</v>
      </c>
      <c r="D673" s="22">
        <v>410004</v>
      </c>
      <c r="E673" s="22" t="str">
        <f t="shared" si="10"/>
        <v>110000410004</v>
      </c>
      <c r="F673" s="37">
        <v>7000</v>
      </c>
      <c r="G673" s="37">
        <v>7000</v>
      </c>
      <c r="H673" s="37">
        <v>4208</v>
      </c>
      <c r="I673" s="37">
        <v>0</v>
      </c>
      <c r="J673" s="37">
        <v>4208</v>
      </c>
      <c r="K673" s="37">
        <v>3679.61</v>
      </c>
      <c r="L673" s="37">
        <v>6114.38</v>
      </c>
      <c r="M673" s="37">
        <v>6404.96</v>
      </c>
      <c r="N673" s="37">
        <v>1530.12</v>
      </c>
    </row>
    <row r="674" spans="1:14">
      <c r="A674" s="22" t="s">
        <v>129</v>
      </c>
      <c r="B674" s="22" t="s">
        <v>221</v>
      </c>
      <c r="C674" s="22">
        <v>110000</v>
      </c>
      <c r="D674" s="22">
        <v>410005</v>
      </c>
      <c r="E674" s="22" t="str">
        <f t="shared" si="10"/>
        <v>110000410005</v>
      </c>
      <c r="F674" s="37">
        <v>0</v>
      </c>
      <c r="G674" s="37">
        <v>0</v>
      </c>
      <c r="H674" s="37">
        <v>0</v>
      </c>
      <c r="I674" s="37">
        <v>0</v>
      </c>
      <c r="J674" s="37">
        <v>0</v>
      </c>
      <c r="K674" s="37">
        <v>0</v>
      </c>
      <c r="L674" s="37">
        <v>506.59</v>
      </c>
      <c r="M674" s="37">
        <v>276.14</v>
      </c>
      <c r="N674" s="37">
        <v>0</v>
      </c>
    </row>
    <row r="675" spans="1:14">
      <c r="A675" s="22" t="s">
        <v>129</v>
      </c>
      <c r="B675" s="22" t="s">
        <v>229</v>
      </c>
      <c r="C675" s="22">
        <v>110000</v>
      </c>
      <c r="D675" s="22">
        <v>500104</v>
      </c>
      <c r="E675" s="22" t="str">
        <f t="shared" si="10"/>
        <v>110000500104</v>
      </c>
      <c r="F675" s="37">
        <v>0</v>
      </c>
      <c r="G675" s="37">
        <v>0</v>
      </c>
      <c r="H675" s="37">
        <v>0</v>
      </c>
      <c r="I675" s="37">
        <v>0</v>
      </c>
      <c r="J675" s="37">
        <v>0</v>
      </c>
      <c r="K675" s="37">
        <v>738.41</v>
      </c>
      <c r="L675" s="37">
        <v>0</v>
      </c>
      <c r="M675" s="37">
        <v>0</v>
      </c>
      <c r="N675" s="37">
        <v>2490</v>
      </c>
    </row>
    <row r="676" spans="1:14">
      <c r="A676" s="22" t="s">
        <v>129</v>
      </c>
      <c r="B676" s="22" t="s">
        <v>237</v>
      </c>
      <c r="C676" s="22">
        <v>110000</v>
      </c>
      <c r="D676" s="22">
        <v>500115</v>
      </c>
      <c r="E676" s="22" t="str">
        <f t="shared" si="10"/>
        <v>110000500115</v>
      </c>
      <c r="F676" s="37">
        <v>1500</v>
      </c>
      <c r="G676" s="37">
        <v>1500</v>
      </c>
      <c r="H676" s="37">
        <v>0</v>
      </c>
      <c r="I676" s="37">
        <v>0</v>
      </c>
      <c r="J676" s="37">
        <v>0</v>
      </c>
      <c r="K676" s="37">
        <v>1146.6400000000001</v>
      </c>
      <c r="L676" s="37">
        <v>290</v>
      </c>
      <c r="M676" s="37">
        <v>0</v>
      </c>
      <c r="N676" s="37">
        <v>0</v>
      </c>
    </row>
    <row r="677" spans="1:14">
      <c r="A677" s="22" t="s">
        <v>129</v>
      </c>
      <c r="B677" s="22" t="s">
        <v>240</v>
      </c>
      <c r="C677" s="22">
        <v>110000</v>
      </c>
      <c r="D677" s="22">
        <v>500118</v>
      </c>
      <c r="E677" s="22" t="str">
        <f t="shared" si="10"/>
        <v>110000500118</v>
      </c>
      <c r="F677" s="37">
        <v>5000</v>
      </c>
      <c r="G677" s="37">
        <v>5000</v>
      </c>
      <c r="H677" s="37">
        <v>0</v>
      </c>
      <c r="I677" s="37">
        <v>0</v>
      </c>
      <c r="J677" s="37">
        <v>0</v>
      </c>
      <c r="K677" s="37">
        <v>0</v>
      </c>
      <c r="L677" s="37">
        <v>0</v>
      </c>
      <c r="M677" s="37">
        <v>0</v>
      </c>
      <c r="N677" s="37">
        <v>0</v>
      </c>
    </row>
    <row r="678" spans="1:14">
      <c r="A678" s="22" t="s">
        <v>129</v>
      </c>
      <c r="B678" s="22" t="s">
        <v>66</v>
      </c>
      <c r="C678" s="22">
        <v>110000</v>
      </c>
      <c r="D678" s="22">
        <v>500124</v>
      </c>
      <c r="E678" s="22" t="str">
        <f t="shared" si="10"/>
        <v>110000500124</v>
      </c>
      <c r="F678" s="37">
        <v>0</v>
      </c>
      <c r="G678" s="37">
        <v>0</v>
      </c>
      <c r="H678" s="37">
        <v>0</v>
      </c>
      <c r="I678" s="37">
        <v>0</v>
      </c>
      <c r="J678" s="37">
        <v>0</v>
      </c>
      <c r="K678" s="37">
        <v>0</v>
      </c>
      <c r="L678" s="37">
        <v>52.87</v>
      </c>
      <c r="M678" s="37">
        <v>0</v>
      </c>
      <c r="N678" s="37">
        <v>0</v>
      </c>
    </row>
    <row r="679" spans="1:14">
      <c r="A679" s="22" t="s">
        <v>129</v>
      </c>
      <c r="B679" s="22" t="s">
        <v>838</v>
      </c>
      <c r="C679" s="22">
        <v>110000</v>
      </c>
      <c r="D679" s="22">
        <v>760000</v>
      </c>
      <c r="E679" s="22" t="str">
        <f t="shared" si="10"/>
        <v>110000760000</v>
      </c>
      <c r="F679" s="37">
        <v>0</v>
      </c>
      <c r="G679" s="37">
        <v>0</v>
      </c>
      <c r="H679" s="37">
        <v>0</v>
      </c>
      <c r="I679" s="37">
        <v>0</v>
      </c>
      <c r="J679" s="37">
        <v>0</v>
      </c>
      <c r="K679" s="37">
        <v>2834.05</v>
      </c>
      <c r="L679" s="37">
        <v>3878.41</v>
      </c>
      <c r="M679" s="37">
        <v>4680.22</v>
      </c>
      <c r="N679" s="37">
        <v>0</v>
      </c>
    </row>
    <row r="680" spans="1:14">
      <c r="A680" s="22" t="s">
        <v>49</v>
      </c>
      <c r="B680" s="22" t="s">
        <v>190</v>
      </c>
      <c r="C680" s="22">
        <v>110001</v>
      </c>
      <c r="D680" s="22">
        <v>230010</v>
      </c>
      <c r="E680" s="22" t="str">
        <f t="shared" si="10"/>
        <v>110001230010</v>
      </c>
      <c r="F680" s="37">
        <v>0</v>
      </c>
      <c r="G680" s="37">
        <v>0</v>
      </c>
      <c r="H680" s="37">
        <v>0</v>
      </c>
      <c r="I680" s="37">
        <v>0</v>
      </c>
      <c r="J680" s="37">
        <v>0</v>
      </c>
      <c r="K680" s="37">
        <v>0</v>
      </c>
      <c r="L680" s="37">
        <v>2241.7600000000002</v>
      </c>
      <c r="M680" s="37">
        <v>5605.02</v>
      </c>
      <c r="N680" s="37">
        <v>3750.38</v>
      </c>
    </row>
    <row r="681" spans="1:14">
      <c r="A681" s="22" t="s">
        <v>49</v>
      </c>
      <c r="B681" s="22" t="s">
        <v>192</v>
      </c>
      <c r="C681" s="22">
        <v>110001</v>
      </c>
      <c r="D681" s="22">
        <v>230020</v>
      </c>
      <c r="E681" s="22" t="str">
        <f t="shared" si="10"/>
        <v>110001230020</v>
      </c>
      <c r="F681" s="37">
        <v>0</v>
      </c>
      <c r="G681" s="37">
        <v>0</v>
      </c>
      <c r="H681" s="37">
        <v>0</v>
      </c>
      <c r="I681" s="37">
        <v>0</v>
      </c>
      <c r="J681" s="37">
        <v>0</v>
      </c>
      <c r="K681" s="37">
        <v>9028.19</v>
      </c>
      <c r="L681" s="37">
        <v>8910.82</v>
      </c>
      <c r="M681" s="37">
        <v>1833.91</v>
      </c>
      <c r="N681" s="37">
        <v>6183.88</v>
      </c>
    </row>
    <row r="682" spans="1:14">
      <c r="A682" s="22" t="s">
        <v>49</v>
      </c>
      <c r="B682" s="22" t="s">
        <v>193</v>
      </c>
      <c r="C682" s="22">
        <v>110001</v>
      </c>
      <c r="D682" s="22">
        <v>230025</v>
      </c>
      <c r="E682" s="22" t="str">
        <f t="shared" si="10"/>
        <v>110001230025</v>
      </c>
      <c r="F682" s="37">
        <v>0</v>
      </c>
      <c r="G682" s="37">
        <v>0</v>
      </c>
      <c r="H682" s="37">
        <v>0</v>
      </c>
      <c r="I682" s="37">
        <v>0</v>
      </c>
      <c r="J682" s="37">
        <v>0</v>
      </c>
      <c r="K682" s="37">
        <v>10373.36</v>
      </c>
      <c r="L682" s="37">
        <v>0</v>
      </c>
      <c r="M682" s="37">
        <v>0</v>
      </c>
      <c r="N682" s="37">
        <v>0</v>
      </c>
    </row>
    <row r="683" spans="1:14">
      <c r="A683" s="22" t="s">
        <v>49</v>
      </c>
      <c r="B683" s="22" t="s">
        <v>194</v>
      </c>
      <c r="C683" s="22">
        <v>110001</v>
      </c>
      <c r="D683" s="22">
        <v>230050</v>
      </c>
      <c r="E683" s="22" t="str">
        <f t="shared" si="10"/>
        <v>110001230050</v>
      </c>
      <c r="F683" s="37">
        <v>0</v>
      </c>
      <c r="G683" s="37">
        <v>0</v>
      </c>
      <c r="H683" s="37">
        <v>0</v>
      </c>
      <c r="I683" s="37">
        <v>0</v>
      </c>
      <c r="J683" s="37">
        <v>0</v>
      </c>
      <c r="K683" s="37">
        <v>7605</v>
      </c>
      <c r="L683" s="37">
        <v>9014.49</v>
      </c>
      <c r="M683" s="37">
        <v>0</v>
      </c>
      <c r="N683" s="37">
        <v>0</v>
      </c>
    </row>
    <row r="684" spans="1:14">
      <c r="A684" s="22" t="s">
        <v>49</v>
      </c>
      <c r="B684" s="22" t="s">
        <v>219</v>
      </c>
      <c r="C684" s="22">
        <v>110001</v>
      </c>
      <c r="D684" s="22">
        <v>410003</v>
      </c>
      <c r="E684" s="22" t="str">
        <f t="shared" si="10"/>
        <v>110001410003</v>
      </c>
      <c r="F684" s="37">
        <v>0</v>
      </c>
      <c r="G684" s="37">
        <v>0</v>
      </c>
      <c r="H684" s="37">
        <v>0</v>
      </c>
      <c r="I684" s="37">
        <v>0</v>
      </c>
      <c r="J684" s="37">
        <v>0</v>
      </c>
      <c r="K684" s="37">
        <v>0</v>
      </c>
      <c r="L684" s="37">
        <v>0</v>
      </c>
      <c r="M684" s="37">
        <v>0</v>
      </c>
      <c r="N684" s="37">
        <v>1045.5</v>
      </c>
    </row>
    <row r="685" spans="1:14">
      <c r="A685" s="22" t="s">
        <v>49</v>
      </c>
      <c r="B685" s="22" t="s">
        <v>220</v>
      </c>
      <c r="C685" s="22">
        <v>110001</v>
      </c>
      <c r="D685" s="22">
        <v>410004</v>
      </c>
      <c r="E685" s="22" t="str">
        <f t="shared" si="10"/>
        <v>110001410004</v>
      </c>
      <c r="F685" s="37">
        <v>0</v>
      </c>
      <c r="G685" s="37">
        <v>0</v>
      </c>
      <c r="H685" s="37">
        <v>0</v>
      </c>
      <c r="I685" s="37">
        <v>0</v>
      </c>
      <c r="J685" s="37">
        <v>0</v>
      </c>
      <c r="K685" s="37">
        <v>11859.1</v>
      </c>
      <c r="L685" s="37">
        <v>3758.53</v>
      </c>
      <c r="M685" s="37">
        <v>3144.41</v>
      </c>
      <c r="N685" s="37">
        <v>10968.78</v>
      </c>
    </row>
    <row r="686" spans="1:14">
      <c r="A686" s="22" t="s">
        <v>49</v>
      </c>
      <c r="B686" s="22" t="s">
        <v>221</v>
      </c>
      <c r="C686" s="22">
        <v>110001</v>
      </c>
      <c r="D686" s="22">
        <v>410005</v>
      </c>
      <c r="E686" s="22" t="str">
        <f t="shared" si="10"/>
        <v>110001410005</v>
      </c>
      <c r="F686" s="37">
        <v>0</v>
      </c>
      <c r="G686" s="37">
        <v>0</v>
      </c>
      <c r="H686" s="37">
        <v>0</v>
      </c>
      <c r="I686" s="37">
        <v>0</v>
      </c>
      <c r="J686" s="37">
        <v>0</v>
      </c>
      <c r="K686" s="37">
        <v>113.36</v>
      </c>
      <c r="L686" s="37">
        <v>0.1</v>
      </c>
      <c r="M686" s="37">
        <v>787.38</v>
      </c>
      <c r="N686" s="37">
        <v>0</v>
      </c>
    </row>
    <row r="687" spans="1:14">
      <c r="A687" s="22" t="s">
        <v>49</v>
      </c>
      <c r="B687" s="22" t="s">
        <v>231</v>
      </c>
      <c r="C687" s="22">
        <v>110001</v>
      </c>
      <c r="D687" s="22">
        <v>500107</v>
      </c>
      <c r="E687" s="22" t="str">
        <f t="shared" si="10"/>
        <v>110001500107</v>
      </c>
      <c r="F687" s="37">
        <v>0</v>
      </c>
      <c r="G687" s="37">
        <v>0</v>
      </c>
      <c r="H687" s="37">
        <v>0</v>
      </c>
      <c r="I687" s="37">
        <v>0</v>
      </c>
      <c r="J687" s="37">
        <v>0</v>
      </c>
      <c r="K687" s="37">
        <v>0</v>
      </c>
      <c r="L687" s="37">
        <v>75</v>
      </c>
      <c r="M687" s="37">
        <v>0</v>
      </c>
      <c r="N687" s="37">
        <v>0</v>
      </c>
    </row>
    <row r="688" spans="1:14">
      <c r="A688" s="22" t="s">
        <v>49</v>
      </c>
      <c r="B688" s="22" t="s">
        <v>236</v>
      </c>
      <c r="C688" s="22">
        <v>110001</v>
      </c>
      <c r="D688" s="22">
        <v>500114</v>
      </c>
      <c r="E688" s="22" t="str">
        <f t="shared" si="10"/>
        <v>110001500114</v>
      </c>
      <c r="F688" s="37">
        <v>0</v>
      </c>
      <c r="G688" s="37">
        <v>0</v>
      </c>
      <c r="H688" s="37">
        <v>0</v>
      </c>
      <c r="I688" s="37">
        <v>0</v>
      </c>
      <c r="J688" s="37">
        <v>0</v>
      </c>
      <c r="K688" s="37">
        <v>0</v>
      </c>
      <c r="L688" s="37">
        <v>0</v>
      </c>
      <c r="M688" s="37">
        <v>0</v>
      </c>
      <c r="N688" s="37">
        <v>744.28</v>
      </c>
    </row>
    <row r="689" spans="1:14">
      <c r="A689" s="22" t="s">
        <v>49</v>
      </c>
      <c r="B689" s="22" t="s">
        <v>237</v>
      </c>
      <c r="C689" s="22">
        <v>110001</v>
      </c>
      <c r="D689" s="22">
        <v>500115</v>
      </c>
      <c r="E689" s="22" t="str">
        <f t="shared" si="10"/>
        <v>110001500115</v>
      </c>
      <c r="F689" s="37">
        <v>0</v>
      </c>
      <c r="G689" s="37">
        <v>0</v>
      </c>
      <c r="H689" s="37">
        <v>0</v>
      </c>
      <c r="I689" s="37">
        <v>0</v>
      </c>
      <c r="J689" s="37">
        <v>0</v>
      </c>
      <c r="K689" s="37">
        <v>391.54</v>
      </c>
      <c r="L689" s="37">
        <v>0.28000000000000003</v>
      </c>
      <c r="M689" s="37">
        <v>450.12</v>
      </c>
      <c r="N689" s="37">
        <v>0</v>
      </c>
    </row>
    <row r="690" spans="1:14">
      <c r="A690" s="22" t="s">
        <v>49</v>
      </c>
      <c r="B690" s="22" t="s">
        <v>240</v>
      </c>
      <c r="C690" s="22">
        <v>110001</v>
      </c>
      <c r="D690" s="22">
        <v>500118</v>
      </c>
      <c r="E690" s="22" t="str">
        <f t="shared" si="10"/>
        <v>110001500118</v>
      </c>
      <c r="F690" s="37">
        <v>0</v>
      </c>
      <c r="G690" s="37">
        <v>0</v>
      </c>
      <c r="H690" s="37">
        <v>0</v>
      </c>
      <c r="I690" s="37">
        <v>0</v>
      </c>
      <c r="J690" s="37">
        <v>0</v>
      </c>
      <c r="K690" s="37">
        <v>0</v>
      </c>
      <c r="L690" s="37">
        <v>4685.16</v>
      </c>
      <c r="M690" s="37">
        <v>1958.44</v>
      </c>
      <c r="N690" s="37">
        <v>2285.63</v>
      </c>
    </row>
    <row r="691" spans="1:14">
      <c r="A691" s="22" t="s">
        <v>49</v>
      </c>
      <c r="B691" s="22" t="s">
        <v>66</v>
      </c>
      <c r="C691" s="22">
        <v>110001</v>
      </c>
      <c r="D691" s="22">
        <v>500124</v>
      </c>
      <c r="E691" s="22" t="str">
        <f t="shared" si="10"/>
        <v>110001500124</v>
      </c>
      <c r="F691" s="37">
        <v>0</v>
      </c>
      <c r="G691" s="37">
        <v>0</v>
      </c>
      <c r="H691" s="37">
        <v>0</v>
      </c>
      <c r="I691" s="37">
        <v>0</v>
      </c>
      <c r="J691" s="37">
        <v>0</v>
      </c>
      <c r="K691" s="37">
        <v>17.440000000000001</v>
      </c>
      <c r="L691" s="37">
        <v>64.5</v>
      </c>
      <c r="M691" s="37">
        <v>1599.38</v>
      </c>
      <c r="N691" s="37">
        <v>0</v>
      </c>
    </row>
    <row r="692" spans="1:14">
      <c r="A692" s="22" t="s">
        <v>131</v>
      </c>
      <c r="B692" s="22" t="s">
        <v>823</v>
      </c>
      <c r="C692" s="22">
        <v>111000</v>
      </c>
      <c r="D692" s="22">
        <v>140015</v>
      </c>
      <c r="E692" s="22" t="str">
        <f t="shared" si="10"/>
        <v>111000140015</v>
      </c>
      <c r="F692" s="37">
        <v>0</v>
      </c>
      <c r="G692" s="37">
        <v>0</v>
      </c>
      <c r="H692" s="37">
        <v>0</v>
      </c>
      <c r="I692" s="37">
        <v>0</v>
      </c>
      <c r="J692" s="37">
        <v>0</v>
      </c>
      <c r="K692" s="37">
        <v>5451.51</v>
      </c>
      <c r="L692" s="37">
        <v>2123.6999999999998</v>
      </c>
      <c r="M692" s="37">
        <v>0</v>
      </c>
      <c r="N692" s="37">
        <v>0</v>
      </c>
    </row>
    <row r="693" spans="1:14">
      <c r="A693" s="22" t="s">
        <v>131</v>
      </c>
      <c r="B693" s="22" t="s">
        <v>190</v>
      </c>
      <c r="C693" s="22">
        <v>111000</v>
      </c>
      <c r="D693" s="22">
        <v>230010</v>
      </c>
      <c r="E693" s="22" t="str">
        <f t="shared" si="10"/>
        <v>111000230010</v>
      </c>
      <c r="F693" s="37">
        <v>1100</v>
      </c>
      <c r="G693" s="37">
        <v>1100</v>
      </c>
      <c r="H693" s="37">
        <v>0</v>
      </c>
      <c r="I693" s="37">
        <v>0</v>
      </c>
      <c r="J693" s="37">
        <v>0</v>
      </c>
      <c r="K693" s="37">
        <v>127.5</v>
      </c>
      <c r="L693" s="37">
        <v>0</v>
      </c>
      <c r="M693" s="37">
        <v>0</v>
      </c>
      <c r="N693" s="37">
        <v>0</v>
      </c>
    </row>
    <row r="694" spans="1:14">
      <c r="A694" s="22" t="s">
        <v>131</v>
      </c>
      <c r="B694" s="22" t="s">
        <v>192</v>
      </c>
      <c r="C694" s="22">
        <v>111000</v>
      </c>
      <c r="D694" s="22">
        <v>230020</v>
      </c>
      <c r="E694" s="22" t="str">
        <f t="shared" si="10"/>
        <v>111000230020</v>
      </c>
      <c r="F694" s="37">
        <v>0</v>
      </c>
      <c r="G694" s="37">
        <v>0</v>
      </c>
      <c r="H694" s="37">
        <v>0</v>
      </c>
      <c r="I694" s="37">
        <v>0</v>
      </c>
      <c r="J694" s="37">
        <v>0</v>
      </c>
      <c r="K694" s="37">
        <v>0</v>
      </c>
      <c r="L694" s="37">
        <v>647.4</v>
      </c>
      <c r="M694" s="37">
        <v>0</v>
      </c>
      <c r="N694" s="37">
        <v>0</v>
      </c>
    </row>
    <row r="695" spans="1:14">
      <c r="A695" s="22" t="s">
        <v>131</v>
      </c>
      <c r="B695" s="22" t="s">
        <v>193</v>
      </c>
      <c r="C695" s="22">
        <v>111000</v>
      </c>
      <c r="D695" s="22">
        <v>230025</v>
      </c>
      <c r="E695" s="22" t="str">
        <f t="shared" si="10"/>
        <v>111000230025</v>
      </c>
      <c r="F695" s="37">
        <v>0</v>
      </c>
      <c r="G695" s="37">
        <v>0</v>
      </c>
      <c r="H695" s="37">
        <v>0</v>
      </c>
      <c r="I695" s="37">
        <v>0</v>
      </c>
      <c r="J695" s="37">
        <v>0</v>
      </c>
      <c r="K695" s="37">
        <v>0</v>
      </c>
      <c r="L695" s="37">
        <v>5519.61</v>
      </c>
      <c r="M695" s="37">
        <v>8020.26</v>
      </c>
      <c r="N695" s="37">
        <v>3946.84</v>
      </c>
    </row>
    <row r="696" spans="1:14">
      <c r="A696" s="22" t="s">
        <v>131</v>
      </c>
      <c r="B696" s="22" t="s">
        <v>194</v>
      </c>
      <c r="C696" s="22">
        <v>111000</v>
      </c>
      <c r="D696" s="22">
        <v>230050</v>
      </c>
      <c r="E696" s="22" t="str">
        <f t="shared" si="10"/>
        <v>111000230050</v>
      </c>
      <c r="F696" s="37">
        <v>3900</v>
      </c>
      <c r="G696" s="37">
        <v>3900</v>
      </c>
      <c r="H696" s="37">
        <v>0</v>
      </c>
      <c r="I696" s="37">
        <v>0</v>
      </c>
      <c r="J696" s="37">
        <v>0</v>
      </c>
      <c r="K696" s="37">
        <v>15025.59</v>
      </c>
      <c r="L696" s="37">
        <v>2359.5</v>
      </c>
      <c r="M696" s="37">
        <v>0</v>
      </c>
      <c r="N696" s="37">
        <v>0</v>
      </c>
    </row>
    <row r="697" spans="1:14">
      <c r="A697" s="22" t="s">
        <v>131</v>
      </c>
      <c r="B697" s="22" t="s">
        <v>218</v>
      </c>
      <c r="C697" s="22">
        <v>111000</v>
      </c>
      <c r="D697" s="22">
        <v>410001</v>
      </c>
      <c r="E697" s="22" t="str">
        <f t="shared" si="10"/>
        <v>111000410001</v>
      </c>
      <c r="F697" s="37">
        <v>200</v>
      </c>
      <c r="G697" s="37">
        <v>200</v>
      </c>
      <c r="H697" s="37">
        <v>0</v>
      </c>
      <c r="I697" s="37">
        <v>0</v>
      </c>
      <c r="J697" s="37">
        <v>0</v>
      </c>
      <c r="K697" s="37">
        <v>125.91</v>
      </c>
      <c r="L697" s="37">
        <v>0</v>
      </c>
      <c r="M697" s="37">
        <v>0</v>
      </c>
      <c r="N697" s="37">
        <v>0</v>
      </c>
    </row>
    <row r="698" spans="1:14">
      <c r="A698" s="22" t="s">
        <v>131</v>
      </c>
      <c r="B698" s="22" t="s">
        <v>219</v>
      </c>
      <c r="C698" s="22">
        <v>111000</v>
      </c>
      <c r="D698" s="22">
        <v>410003</v>
      </c>
      <c r="E698" s="22" t="str">
        <f t="shared" si="10"/>
        <v>111000410003</v>
      </c>
      <c r="F698" s="37">
        <v>500</v>
      </c>
      <c r="G698" s="37">
        <v>500</v>
      </c>
      <c r="H698" s="37">
        <v>0</v>
      </c>
      <c r="I698" s="37">
        <v>0</v>
      </c>
      <c r="J698" s="37">
        <v>0</v>
      </c>
      <c r="K698" s="37">
        <v>0</v>
      </c>
      <c r="L698" s="37">
        <v>0</v>
      </c>
      <c r="M698" s="37">
        <v>34</v>
      </c>
      <c r="N698" s="37">
        <v>0</v>
      </c>
    </row>
    <row r="699" spans="1:14">
      <c r="A699" s="22" t="s">
        <v>131</v>
      </c>
      <c r="B699" s="22" t="s">
        <v>220</v>
      </c>
      <c r="C699" s="22">
        <v>111000</v>
      </c>
      <c r="D699" s="22">
        <v>410004</v>
      </c>
      <c r="E699" s="22" t="str">
        <f t="shared" si="10"/>
        <v>111000410004</v>
      </c>
      <c r="F699" s="37">
        <v>4000</v>
      </c>
      <c r="G699" s="37">
        <v>4000</v>
      </c>
      <c r="H699" s="37">
        <v>2500</v>
      </c>
      <c r="I699" s="37">
        <v>252.16</v>
      </c>
      <c r="J699" s="37">
        <v>2247.84</v>
      </c>
      <c r="K699" s="37">
        <v>4117.55</v>
      </c>
      <c r="L699" s="37">
        <v>15513.21</v>
      </c>
      <c r="M699" s="37">
        <v>2522.9899999999998</v>
      </c>
      <c r="N699" s="37">
        <v>1886.85</v>
      </c>
    </row>
    <row r="700" spans="1:14">
      <c r="A700" s="22" t="s">
        <v>131</v>
      </c>
      <c r="B700" s="22" t="s">
        <v>221</v>
      </c>
      <c r="C700" s="22">
        <v>111000</v>
      </c>
      <c r="D700" s="22">
        <v>410005</v>
      </c>
      <c r="E700" s="22" t="str">
        <f t="shared" si="10"/>
        <v>111000410005</v>
      </c>
      <c r="F700" s="37">
        <v>0</v>
      </c>
      <c r="G700" s="37">
        <v>0</v>
      </c>
      <c r="H700" s="37">
        <v>0</v>
      </c>
      <c r="I700" s="37">
        <v>0</v>
      </c>
      <c r="J700" s="37">
        <v>0</v>
      </c>
      <c r="K700" s="37">
        <v>146.1</v>
      </c>
      <c r="L700" s="37">
        <v>1256.3</v>
      </c>
      <c r="M700" s="37">
        <v>0</v>
      </c>
      <c r="N700" s="37">
        <v>0</v>
      </c>
    </row>
    <row r="701" spans="1:14">
      <c r="A701" s="22" t="s">
        <v>131</v>
      </c>
      <c r="B701" s="22" t="s">
        <v>229</v>
      </c>
      <c r="C701" s="22">
        <v>111000</v>
      </c>
      <c r="D701" s="22">
        <v>500104</v>
      </c>
      <c r="E701" s="22" t="str">
        <f t="shared" si="10"/>
        <v>111000500104</v>
      </c>
      <c r="F701" s="37">
        <v>0</v>
      </c>
      <c r="G701" s="37">
        <v>0</v>
      </c>
      <c r="H701" s="37">
        <v>0</v>
      </c>
      <c r="I701" s="37">
        <v>0</v>
      </c>
      <c r="J701" s="37">
        <v>0</v>
      </c>
      <c r="K701" s="37">
        <v>9041.24</v>
      </c>
      <c r="L701" s="37">
        <v>65114.23</v>
      </c>
      <c r="M701" s="37">
        <v>18200</v>
      </c>
      <c r="N701" s="37">
        <v>0</v>
      </c>
    </row>
    <row r="702" spans="1:14">
      <c r="A702" s="22" t="s">
        <v>131</v>
      </c>
      <c r="B702" s="22" t="s">
        <v>231</v>
      </c>
      <c r="C702" s="22">
        <v>111000</v>
      </c>
      <c r="D702" s="22">
        <v>500107</v>
      </c>
      <c r="E702" s="22" t="str">
        <f t="shared" si="10"/>
        <v>111000500107</v>
      </c>
      <c r="F702" s="37">
        <v>0</v>
      </c>
      <c r="G702" s="37">
        <v>0</v>
      </c>
      <c r="H702" s="37">
        <v>0</v>
      </c>
      <c r="I702" s="37">
        <v>0</v>
      </c>
      <c r="J702" s="37">
        <v>0</v>
      </c>
      <c r="K702" s="37">
        <v>98</v>
      </c>
      <c r="L702" s="37">
        <v>645</v>
      </c>
      <c r="M702" s="37">
        <v>0</v>
      </c>
      <c r="N702" s="37">
        <v>0</v>
      </c>
    </row>
    <row r="703" spans="1:14">
      <c r="A703" s="22" t="s">
        <v>131</v>
      </c>
      <c r="B703" s="22" t="s">
        <v>236</v>
      </c>
      <c r="C703" s="22">
        <v>111000</v>
      </c>
      <c r="D703" s="22">
        <v>500114</v>
      </c>
      <c r="E703" s="22" t="str">
        <f t="shared" si="10"/>
        <v>111000500114</v>
      </c>
      <c r="F703" s="37">
        <v>0</v>
      </c>
      <c r="G703" s="37">
        <v>0</v>
      </c>
      <c r="H703" s="37">
        <v>0</v>
      </c>
      <c r="I703" s="37">
        <v>0</v>
      </c>
      <c r="J703" s="37">
        <v>0</v>
      </c>
      <c r="K703" s="37">
        <v>0</v>
      </c>
      <c r="L703" s="37">
        <v>0</v>
      </c>
      <c r="M703" s="37">
        <v>0</v>
      </c>
      <c r="N703" s="37">
        <v>1848.68</v>
      </c>
    </row>
    <row r="704" spans="1:14">
      <c r="A704" s="22" t="s">
        <v>131</v>
      </c>
      <c r="B704" s="22" t="s">
        <v>237</v>
      </c>
      <c r="C704" s="22">
        <v>111000</v>
      </c>
      <c r="D704" s="22">
        <v>500115</v>
      </c>
      <c r="E704" s="22" t="str">
        <f t="shared" si="10"/>
        <v>111000500115</v>
      </c>
      <c r="F704" s="37">
        <v>0</v>
      </c>
      <c r="G704" s="37">
        <v>0</v>
      </c>
      <c r="H704" s="37">
        <v>0</v>
      </c>
      <c r="I704" s="37">
        <v>0</v>
      </c>
      <c r="J704" s="37">
        <v>0</v>
      </c>
      <c r="K704" s="37">
        <v>0</v>
      </c>
      <c r="L704" s="37">
        <v>0</v>
      </c>
      <c r="M704" s="37">
        <v>774.5</v>
      </c>
      <c r="N704" s="37">
        <v>490.24</v>
      </c>
    </row>
    <row r="705" spans="1:14">
      <c r="A705" s="22" t="s">
        <v>131</v>
      </c>
      <c r="B705" s="22" t="s">
        <v>239</v>
      </c>
      <c r="C705" s="22">
        <v>111000</v>
      </c>
      <c r="D705" s="22">
        <v>500117</v>
      </c>
      <c r="E705" s="22" t="str">
        <f t="shared" si="10"/>
        <v>111000500117</v>
      </c>
      <c r="F705" s="37">
        <v>0</v>
      </c>
      <c r="G705" s="37">
        <v>0</v>
      </c>
      <c r="H705" s="37">
        <v>0</v>
      </c>
      <c r="I705" s="37">
        <v>0</v>
      </c>
      <c r="J705" s="37">
        <v>0</v>
      </c>
      <c r="K705" s="37">
        <v>891</v>
      </c>
      <c r="L705" s="37">
        <v>0</v>
      </c>
      <c r="M705" s="37">
        <v>0</v>
      </c>
      <c r="N705" s="37">
        <v>0</v>
      </c>
    </row>
    <row r="706" spans="1:14">
      <c r="A706" s="22" t="s">
        <v>131</v>
      </c>
      <c r="B706" s="22" t="s">
        <v>240</v>
      </c>
      <c r="C706" s="22">
        <v>111000</v>
      </c>
      <c r="D706" s="22">
        <v>500118</v>
      </c>
      <c r="E706" s="22" t="str">
        <f t="shared" si="10"/>
        <v>111000500118</v>
      </c>
      <c r="F706" s="37">
        <v>0</v>
      </c>
      <c r="G706" s="37">
        <v>0</v>
      </c>
      <c r="H706" s="37">
        <v>0</v>
      </c>
      <c r="I706" s="37">
        <v>0</v>
      </c>
      <c r="J706" s="37">
        <v>0</v>
      </c>
      <c r="K706" s="37">
        <v>1101.3599999999999</v>
      </c>
      <c r="L706" s="37">
        <v>6609.97</v>
      </c>
      <c r="M706" s="37">
        <v>0</v>
      </c>
      <c r="N706" s="37">
        <v>0</v>
      </c>
    </row>
    <row r="707" spans="1:14">
      <c r="A707" s="22" t="s">
        <v>131</v>
      </c>
      <c r="B707" s="22" t="s">
        <v>82</v>
      </c>
      <c r="C707" s="22">
        <v>111000</v>
      </c>
      <c r="D707" s="22">
        <v>500122</v>
      </c>
      <c r="E707" s="22" t="str">
        <f t="shared" ref="E707:E770" si="11">CONCATENATE(C707,D707)</f>
        <v>111000500122</v>
      </c>
      <c r="F707" s="37">
        <v>0</v>
      </c>
      <c r="G707" s="37">
        <v>0</v>
      </c>
      <c r="H707" s="37">
        <v>0</v>
      </c>
      <c r="I707" s="37">
        <v>0</v>
      </c>
      <c r="J707" s="37">
        <v>0</v>
      </c>
      <c r="K707" s="37">
        <v>4347.4799999999996</v>
      </c>
      <c r="L707" s="37">
        <v>3532.36</v>
      </c>
      <c r="M707" s="37">
        <v>0</v>
      </c>
      <c r="N707" s="37">
        <v>0</v>
      </c>
    </row>
    <row r="708" spans="1:14">
      <c r="A708" s="22" t="s">
        <v>131</v>
      </c>
      <c r="B708" s="22" t="s">
        <v>7</v>
      </c>
      <c r="C708" s="22">
        <v>111000</v>
      </c>
      <c r="D708" s="22">
        <v>500127</v>
      </c>
      <c r="E708" s="22" t="str">
        <f t="shared" si="11"/>
        <v>111000500127</v>
      </c>
      <c r="F708" s="37">
        <v>1500</v>
      </c>
      <c r="G708" s="37">
        <v>1500</v>
      </c>
      <c r="H708" s="37">
        <v>475.9</v>
      </c>
      <c r="I708" s="37">
        <v>475.9</v>
      </c>
      <c r="J708" s="37">
        <v>0</v>
      </c>
      <c r="K708" s="37">
        <v>0</v>
      </c>
      <c r="L708" s="37">
        <v>0</v>
      </c>
      <c r="M708" s="37">
        <v>0</v>
      </c>
      <c r="N708" s="37">
        <v>0</v>
      </c>
    </row>
    <row r="709" spans="1:14">
      <c r="A709" s="22" t="s">
        <v>23</v>
      </c>
      <c r="B709" s="22" t="s">
        <v>196</v>
      </c>
      <c r="C709" s="22">
        <v>111001</v>
      </c>
      <c r="D709" s="22">
        <v>240050</v>
      </c>
      <c r="E709" s="22" t="str">
        <f t="shared" si="11"/>
        <v>111001240050</v>
      </c>
      <c r="F709" s="37">
        <v>0</v>
      </c>
      <c r="G709" s="37">
        <v>0</v>
      </c>
      <c r="H709" s="37">
        <v>0</v>
      </c>
      <c r="I709" s="37">
        <v>0</v>
      </c>
      <c r="J709" s="37">
        <v>0</v>
      </c>
      <c r="K709" s="37">
        <v>0</v>
      </c>
      <c r="L709" s="37">
        <v>25074.51</v>
      </c>
      <c r="M709" s="37">
        <v>7407.61</v>
      </c>
      <c r="N709" s="37">
        <v>0</v>
      </c>
    </row>
    <row r="710" spans="1:14">
      <c r="A710" s="22" t="s">
        <v>23</v>
      </c>
      <c r="B710" s="22" t="s">
        <v>219</v>
      </c>
      <c r="C710" s="22">
        <v>111001</v>
      </c>
      <c r="D710" s="22">
        <v>410003</v>
      </c>
      <c r="E710" s="22" t="str">
        <f t="shared" si="11"/>
        <v>111001410003</v>
      </c>
      <c r="F710" s="37">
        <v>0</v>
      </c>
      <c r="G710" s="37">
        <v>0</v>
      </c>
      <c r="H710" s="37">
        <v>0</v>
      </c>
      <c r="I710" s="37">
        <v>0</v>
      </c>
      <c r="J710" s="37">
        <v>0</v>
      </c>
      <c r="K710" s="37">
        <v>0</v>
      </c>
      <c r="L710" s="37">
        <v>0</v>
      </c>
      <c r="M710" s="37">
        <v>16.68</v>
      </c>
      <c r="N710" s="37">
        <v>0</v>
      </c>
    </row>
    <row r="711" spans="1:14">
      <c r="A711" s="22" t="s">
        <v>23</v>
      </c>
      <c r="B711" s="22" t="s">
        <v>220</v>
      </c>
      <c r="C711" s="22">
        <v>111001</v>
      </c>
      <c r="D711" s="22">
        <v>410004</v>
      </c>
      <c r="E711" s="22" t="str">
        <f t="shared" si="11"/>
        <v>111001410004</v>
      </c>
      <c r="F711" s="37">
        <v>3000</v>
      </c>
      <c r="G711" s="37">
        <v>3000</v>
      </c>
      <c r="H711" s="37">
        <v>914.41</v>
      </c>
      <c r="I711" s="37">
        <v>340.65</v>
      </c>
      <c r="J711" s="37">
        <v>573.76</v>
      </c>
      <c r="K711" s="37">
        <v>20166</v>
      </c>
      <c r="L711" s="37">
        <v>10270.620000000001</v>
      </c>
      <c r="M711" s="37">
        <v>15149.65</v>
      </c>
      <c r="N711" s="37">
        <v>7866.47</v>
      </c>
    </row>
    <row r="712" spans="1:14">
      <c r="A712" s="22" t="s">
        <v>23</v>
      </c>
      <c r="B712" s="22" t="s">
        <v>237</v>
      </c>
      <c r="C712" s="22">
        <v>111001</v>
      </c>
      <c r="D712" s="22">
        <v>500115</v>
      </c>
      <c r="E712" s="22" t="str">
        <f t="shared" si="11"/>
        <v>111001500115</v>
      </c>
      <c r="F712" s="37">
        <v>1500</v>
      </c>
      <c r="G712" s="37">
        <v>1500</v>
      </c>
      <c r="H712" s="37">
        <v>708.51</v>
      </c>
      <c r="I712" s="37">
        <v>0</v>
      </c>
      <c r="J712" s="37">
        <v>708.51</v>
      </c>
      <c r="K712" s="37">
        <v>549.67999999999995</v>
      </c>
      <c r="L712" s="37">
        <v>0</v>
      </c>
      <c r="M712" s="37">
        <v>0</v>
      </c>
      <c r="N712" s="37">
        <v>0</v>
      </c>
    </row>
    <row r="713" spans="1:14">
      <c r="A713" s="22" t="s">
        <v>23</v>
      </c>
      <c r="B713" s="22" t="s">
        <v>240</v>
      </c>
      <c r="C713" s="22">
        <v>111001</v>
      </c>
      <c r="D713" s="22">
        <v>500118</v>
      </c>
      <c r="E713" s="22" t="str">
        <f t="shared" si="11"/>
        <v>111001500118</v>
      </c>
      <c r="F713" s="37">
        <v>5605</v>
      </c>
      <c r="G713" s="37">
        <v>5605</v>
      </c>
      <c r="H713" s="37">
        <v>1658.96</v>
      </c>
      <c r="I713" s="37">
        <v>1658.96</v>
      </c>
      <c r="J713" s="37">
        <v>0</v>
      </c>
      <c r="K713" s="37">
        <v>2275.46</v>
      </c>
      <c r="L713" s="37">
        <v>600</v>
      </c>
      <c r="M713" s="37">
        <v>782.05</v>
      </c>
      <c r="N713" s="37">
        <v>200</v>
      </c>
    </row>
    <row r="714" spans="1:14">
      <c r="A714" s="22" t="s">
        <v>23</v>
      </c>
      <c r="B714" s="22" t="s">
        <v>244</v>
      </c>
      <c r="C714" s="22">
        <v>111001</v>
      </c>
      <c r="D714" s="22">
        <v>500125</v>
      </c>
      <c r="E714" s="22" t="str">
        <f t="shared" si="11"/>
        <v>111001500125</v>
      </c>
      <c r="F714" s="37">
        <v>3000</v>
      </c>
      <c r="G714" s="37">
        <v>3000</v>
      </c>
      <c r="H714" s="37">
        <v>0</v>
      </c>
      <c r="I714" s="37">
        <v>0</v>
      </c>
      <c r="J714" s="37">
        <v>0</v>
      </c>
      <c r="K714" s="37">
        <v>0</v>
      </c>
      <c r="L714" s="37">
        <v>0</v>
      </c>
      <c r="M714" s="37">
        <v>0</v>
      </c>
      <c r="N714" s="37">
        <v>0</v>
      </c>
    </row>
    <row r="715" spans="1:14">
      <c r="A715" s="22" t="s">
        <v>23</v>
      </c>
      <c r="B715" s="22" t="s">
        <v>63</v>
      </c>
      <c r="C715" s="22">
        <v>111001</v>
      </c>
      <c r="D715" s="22">
        <v>500126</v>
      </c>
      <c r="E715" s="22" t="str">
        <f t="shared" si="11"/>
        <v>111001500126</v>
      </c>
      <c r="F715" s="37">
        <v>5000</v>
      </c>
      <c r="G715" s="37">
        <v>5000</v>
      </c>
      <c r="H715" s="37">
        <v>600</v>
      </c>
      <c r="I715" s="37">
        <v>600</v>
      </c>
      <c r="J715" s="37">
        <v>0</v>
      </c>
      <c r="K715" s="37">
        <v>7260</v>
      </c>
      <c r="L715" s="37">
        <v>4372.5</v>
      </c>
      <c r="M715" s="37">
        <v>3585</v>
      </c>
      <c r="N715" s="37">
        <v>2437.5</v>
      </c>
    </row>
    <row r="716" spans="1:14">
      <c r="A716" s="22" t="s">
        <v>132</v>
      </c>
      <c r="B716" s="22" t="s">
        <v>220</v>
      </c>
      <c r="C716" s="22">
        <v>111002</v>
      </c>
      <c r="D716" s="22">
        <v>410004</v>
      </c>
      <c r="E716" s="22" t="str">
        <f t="shared" si="11"/>
        <v>111002410004</v>
      </c>
      <c r="F716" s="37">
        <v>0</v>
      </c>
      <c r="G716" s="37">
        <v>0</v>
      </c>
      <c r="H716" s="37">
        <v>0</v>
      </c>
      <c r="I716" s="37">
        <v>0</v>
      </c>
      <c r="J716" s="37">
        <v>0</v>
      </c>
      <c r="K716" s="37">
        <v>8539.5499999999993</v>
      </c>
      <c r="L716" s="37">
        <v>0</v>
      </c>
      <c r="M716" s="37">
        <v>0</v>
      </c>
      <c r="N716" s="37">
        <v>0</v>
      </c>
    </row>
    <row r="717" spans="1:14">
      <c r="A717" s="22" t="s">
        <v>133</v>
      </c>
      <c r="B717" s="22" t="s">
        <v>196</v>
      </c>
      <c r="C717" s="22">
        <v>111003</v>
      </c>
      <c r="D717" s="22">
        <v>240050</v>
      </c>
      <c r="E717" s="22" t="str">
        <f t="shared" si="11"/>
        <v>111003240050</v>
      </c>
      <c r="F717" s="37">
        <v>0</v>
      </c>
      <c r="G717" s="37">
        <v>0</v>
      </c>
      <c r="H717" s="37">
        <v>0</v>
      </c>
      <c r="I717" s="37">
        <v>0</v>
      </c>
      <c r="J717" s="37">
        <v>0</v>
      </c>
      <c r="K717" s="37">
        <v>0</v>
      </c>
      <c r="L717" s="37">
        <v>0</v>
      </c>
      <c r="M717" s="37">
        <v>4417.5</v>
      </c>
      <c r="N717" s="37">
        <v>0</v>
      </c>
    </row>
    <row r="718" spans="1:14">
      <c r="A718" s="22" t="s">
        <v>133</v>
      </c>
      <c r="B718" s="22" t="s">
        <v>220</v>
      </c>
      <c r="C718" s="22">
        <v>111003</v>
      </c>
      <c r="D718" s="22">
        <v>410004</v>
      </c>
      <c r="E718" s="22" t="str">
        <f t="shared" si="11"/>
        <v>111003410004</v>
      </c>
      <c r="F718" s="37">
        <v>0</v>
      </c>
      <c r="G718" s="37">
        <v>0</v>
      </c>
      <c r="H718" s="37">
        <v>0</v>
      </c>
      <c r="I718" s="37">
        <v>0</v>
      </c>
      <c r="J718" s="37">
        <v>0</v>
      </c>
      <c r="K718" s="37">
        <v>13810.49</v>
      </c>
      <c r="L718" s="37">
        <v>0</v>
      </c>
      <c r="M718" s="37">
        <v>0</v>
      </c>
      <c r="N718" s="37">
        <v>0</v>
      </c>
    </row>
    <row r="719" spans="1:14">
      <c r="A719" s="22" t="s">
        <v>133</v>
      </c>
      <c r="B719" s="22" t="s">
        <v>240</v>
      </c>
      <c r="C719" s="22">
        <v>111003</v>
      </c>
      <c r="D719" s="22">
        <v>500118</v>
      </c>
      <c r="E719" s="22" t="str">
        <f t="shared" si="11"/>
        <v>111003500118</v>
      </c>
      <c r="F719" s="37">
        <v>200</v>
      </c>
      <c r="G719" s="37">
        <v>200</v>
      </c>
      <c r="H719" s="37">
        <v>0</v>
      </c>
      <c r="I719" s="37">
        <v>0</v>
      </c>
      <c r="J719" s="37">
        <v>0</v>
      </c>
      <c r="K719" s="37">
        <v>0</v>
      </c>
      <c r="L719" s="37">
        <v>0</v>
      </c>
      <c r="M719" s="37">
        <v>600</v>
      </c>
      <c r="N719" s="37">
        <v>0</v>
      </c>
    </row>
    <row r="720" spans="1:14">
      <c r="A720" s="22" t="s">
        <v>22</v>
      </c>
      <c r="B720" s="22" t="s">
        <v>823</v>
      </c>
      <c r="C720" s="22">
        <v>111004</v>
      </c>
      <c r="D720" s="22">
        <v>140015</v>
      </c>
      <c r="E720" s="22" t="str">
        <f t="shared" si="11"/>
        <v>111004140015</v>
      </c>
      <c r="F720" s="37">
        <v>0</v>
      </c>
      <c r="G720" s="37">
        <v>0</v>
      </c>
      <c r="H720" s="37">
        <v>0</v>
      </c>
      <c r="I720" s="37">
        <v>0</v>
      </c>
      <c r="J720" s="37">
        <v>0</v>
      </c>
      <c r="K720" s="37">
        <v>0</v>
      </c>
      <c r="L720" s="37">
        <v>956.58</v>
      </c>
      <c r="M720" s="37">
        <v>0</v>
      </c>
      <c r="N720" s="37">
        <v>0</v>
      </c>
    </row>
    <row r="721" spans="1:14">
      <c r="A721" s="22" t="s">
        <v>22</v>
      </c>
      <c r="B721" s="22" t="s">
        <v>190</v>
      </c>
      <c r="C721" s="22">
        <v>111004</v>
      </c>
      <c r="D721" s="22">
        <v>230010</v>
      </c>
      <c r="E721" s="22" t="str">
        <f t="shared" si="11"/>
        <v>111004230010</v>
      </c>
      <c r="F721" s="37">
        <v>3500</v>
      </c>
      <c r="G721" s="37">
        <v>3500</v>
      </c>
      <c r="H721" s="37">
        <v>0</v>
      </c>
      <c r="I721" s="37">
        <v>0</v>
      </c>
      <c r="J721" s="37">
        <v>0</v>
      </c>
      <c r="K721" s="37">
        <v>3465.51</v>
      </c>
      <c r="L721" s="37">
        <v>965.81</v>
      </c>
      <c r="M721" s="37">
        <v>2460.75</v>
      </c>
      <c r="N721" s="37">
        <v>0</v>
      </c>
    </row>
    <row r="722" spans="1:14">
      <c r="A722" s="22" t="s">
        <v>22</v>
      </c>
      <c r="B722" s="22" t="s">
        <v>195</v>
      </c>
      <c r="C722" s="22">
        <v>111004</v>
      </c>
      <c r="D722" s="22">
        <v>240010</v>
      </c>
      <c r="E722" s="22" t="str">
        <f t="shared" si="11"/>
        <v>111004240010</v>
      </c>
      <c r="F722" s="37">
        <v>0</v>
      </c>
      <c r="G722" s="37">
        <v>0</v>
      </c>
      <c r="H722" s="37">
        <v>0</v>
      </c>
      <c r="I722" s="37">
        <v>0</v>
      </c>
      <c r="J722" s="37">
        <v>0</v>
      </c>
      <c r="K722" s="37">
        <v>595</v>
      </c>
      <c r="L722" s="37">
        <v>0</v>
      </c>
      <c r="M722" s="37">
        <v>0</v>
      </c>
      <c r="N722" s="37">
        <v>0</v>
      </c>
    </row>
    <row r="723" spans="1:14">
      <c r="A723" s="22" t="s">
        <v>22</v>
      </c>
      <c r="B723" s="22" t="s">
        <v>218</v>
      </c>
      <c r="C723" s="22">
        <v>111004</v>
      </c>
      <c r="D723" s="22">
        <v>410001</v>
      </c>
      <c r="E723" s="22" t="str">
        <f t="shared" si="11"/>
        <v>111004410001</v>
      </c>
      <c r="F723" s="37">
        <v>250</v>
      </c>
      <c r="G723" s="37">
        <v>250</v>
      </c>
      <c r="H723" s="37">
        <v>137.31</v>
      </c>
      <c r="I723" s="37">
        <v>137.31</v>
      </c>
      <c r="J723" s="37">
        <v>0</v>
      </c>
      <c r="K723" s="37">
        <v>0</v>
      </c>
      <c r="L723" s="37">
        <v>0</v>
      </c>
      <c r="M723" s="37">
        <v>246.67</v>
      </c>
      <c r="N723" s="37">
        <v>0</v>
      </c>
    </row>
    <row r="724" spans="1:14">
      <c r="A724" s="22" t="s">
        <v>22</v>
      </c>
      <c r="B724" s="22" t="s">
        <v>219</v>
      </c>
      <c r="C724" s="22">
        <v>111004</v>
      </c>
      <c r="D724" s="22">
        <v>410003</v>
      </c>
      <c r="E724" s="22" t="str">
        <f t="shared" si="11"/>
        <v>111004410003</v>
      </c>
      <c r="F724" s="37">
        <v>400</v>
      </c>
      <c r="G724" s="37">
        <v>400</v>
      </c>
      <c r="H724" s="37">
        <v>0</v>
      </c>
      <c r="I724" s="37">
        <v>0</v>
      </c>
      <c r="J724" s="37">
        <v>0</v>
      </c>
      <c r="K724" s="37">
        <v>0</v>
      </c>
      <c r="L724" s="37">
        <v>125</v>
      </c>
      <c r="M724" s="37">
        <v>0</v>
      </c>
      <c r="N724" s="37">
        <v>0</v>
      </c>
    </row>
    <row r="725" spans="1:14">
      <c r="A725" s="22" t="s">
        <v>22</v>
      </c>
      <c r="B725" s="22" t="s">
        <v>220</v>
      </c>
      <c r="C725" s="22">
        <v>111004</v>
      </c>
      <c r="D725" s="22">
        <v>410004</v>
      </c>
      <c r="E725" s="22" t="str">
        <f t="shared" si="11"/>
        <v>111004410004</v>
      </c>
      <c r="F725" s="37">
        <v>2200</v>
      </c>
      <c r="G725" s="37">
        <v>2200</v>
      </c>
      <c r="H725" s="37">
        <v>0</v>
      </c>
      <c r="I725" s="37">
        <v>0</v>
      </c>
      <c r="J725" s="37">
        <v>0</v>
      </c>
      <c r="K725" s="37">
        <v>3796.59</v>
      </c>
      <c r="L725" s="37">
        <v>1882.56</v>
      </c>
      <c r="M725" s="37">
        <v>53.29</v>
      </c>
      <c r="N725" s="37">
        <v>0</v>
      </c>
    </row>
    <row r="726" spans="1:14">
      <c r="A726" s="22" t="s">
        <v>22</v>
      </c>
      <c r="B726" s="22" t="s">
        <v>230</v>
      </c>
      <c r="C726" s="22">
        <v>111004</v>
      </c>
      <c r="D726" s="22">
        <v>500105</v>
      </c>
      <c r="E726" s="22" t="str">
        <f t="shared" si="11"/>
        <v>111004500105</v>
      </c>
      <c r="F726" s="37">
        <v>3000</v>
      </c>
      <c r="G726" s="37">
        <v>3000</v>
      </c>
      <c r="H726" s="37">
        <v>0</v>
      </c>
      <c r="I726" s="37">
        <v>0</v>
      </c>
      <c r="J726" s="37">
        <v>0</v>
      </c>
      <c r="K726" s="37">
        <v>1500</v>
      </c>
      <c r="L726" s="37">
        <v>1000</v>
      </c>
      <c r="M726" s="37">
        <v>0</v>
      </c>
      <c r="N726" s="37">
        <v>0</v>
      </c>
    </row>
    <row r="727" spans="1:14">
      <c r="A727" s="22" t="s">
        <v>22</v>
      </c>
      <c r="B727" s="22" t="s">
        <v>237</v>
      </c>
      <c r="C727" s="22">
        <v>111004</v>
      </c>
      <c r="D727" s="22">
        <v>500115</v>
      </c>
      <c r="E727" s="22" t="str">
        <f t="shared" si="11"/>
        <v>111004500115</v>
      </c>
      <c r="F727" s="37">
        <v>1000</v>
      </c>
      <c r="G727" s="37">
        <v>1000</v>
      </c>
      <c r="H727" s="37">
        <v>0</v>
      </c>
      <c r="I727" s="37">
        <v>0</v>
      </c>
      <c r="J727" s="37">
        <v>0</v>
      </c>
      <c r="K727" s="37">
        <v>0</v>
      </c>
      <c r="L727" s="37">
        <v>0</v>
      </c>
      <c r="M727" s="37">
        <v>0</v>
      </c>
      <c r="N727" s="37">
        <v>0</v>
      </c>
    </row>
    <row r="728" spans="1:14">
      <c r="A728" s="22" t="s">
        <v>22</v>
      </c>
      <c r="B728" s="22" t="s">
        <v>240</v>
      </c>
      <c r="C728" s="22">
        <v>111004</v>
      </c>
      <c r="D728" s="22">
        <v>500118</v>
      </c>
      <c r="E728" s="22" t="str">
        <f t="shared" si="11"/>
        <v>111004500118</v>
      </c>
      <c r="F728" s="37">
        <v>2040</v>
      </c>
      <c r="G728" s="37">
        <v>2040</v>
      </c>
      <c r="H728" s="37">
        <v>0</v>
      </c>
      <c r="I728" s="37">
        <v>0</v>
      </c>
      <c r="J728" s="37">
        <v>0</v>
      </c>
      <c r="K728" s="37">
        <v>0</v>
      </c>
      <c r="L728" s="37">
        <v>0</v>
      </c>
      <c r="M728" s="37">
        <v>0</v>
      </c>
      <c r="N728" s="37">
        <v>0</v>
      </c>
    </row>
    <row r="729" spans="1:14">
      <c r="A729" s="22" t="s">
        <v>22</v>
      </c>
      <c r="B729" s="22" t="s">
        <v>63</v>
      </c>
      <c r="C729" s="22">
        <v>111004</v>
      </c>
      <c r="D729" s="22">
        <v>500126</v>
      </c>
      <c r="E729" s="22" t="str">
        <f t="shared" si="11"/>
        <v>111004500126</v>
      </c>
      <c r="F729" s="37">
        <v>0</v>
      </c>
      <c r="G729" s="37">
        <v>0</v>
      </c>
      <c r="H729" s="37">
        <v>0</v>
      </c>
      <c r="I729" s="37">
        <v>0</v>
      </c>
      <c r="J729" s="37">
        <v>0</v>
      </c>
      <c r="K729" s="37">
        <v>0</v>
      </c>
      <c r="L729" s="37">
        <v>0</v>
      </c>
      <c r="M729" s="37">
        <v>1000</v>
      </c>
      <c r="N729" s="37">
        <v>0</v>
      </c>
    </row>
    <row r="730" spans="1:14">
      <c r="A730" s="22" t="s">
        <v>22</v>
      </c>
      <c r="B730" s="22" t="s">
        <v>260</v>
      </c>
      <c r="C730" s="22">
        <v>111004</v>
      </c>
      <c r="D730" s="22">
        <v>640001</v>
      </c>
      <c r="E730" s="22" t="str">
        <f t="shared" si="11"/>
        <v>111004640001</v>
      </c>
      <c r="F730" s="37">
        <v>0</v>
      </c>
      <c r="G730" s="37">
        <v>0</v>
      </c>
      <c r="H730" s="37">
        <v>0</v>
      </c>
      <c r="I730" s="37">
        <v>0</v>
      </c>
      <c r="J730" s="37">
        <v>0</v>
      </c>
      <c r="K730" s="37">
        <v>0</v>
      </c>
      <c r="L730" s="37">
        <v>0</v>
      </c>
      <c r="M730" s="37">
        <v>575.47</v>
      </c>
      <c r="N730" s="37">
        <v>0</v>
      </c>
    </row>
    <row r="731" spans="1:14">
      <c r="A731" s="22" t="s">
        <v>25</v>
      </c>
      <c r="B731" s="22" t="s">
        <v>823</v>
      </c>
      <c r="C731" s="22">
        <v>111005</v>
      </c>
      <c r="D731" s="22">
        <v>140015</v>
      </c>
      <c r="E731" s="22" t="str">
        <f t="shared" si="11"/>
        <v>111005140015</v>
      </c>
      <c r="F731" s="37">
        <v>28000</v>
      </c>
      <c r="G731" s="37">
        <v>28000</v>
      </c>
      <c r="H731" s="37">
        <v>0</v>
      </c>
      <c r="I731" s="37">
        <v>0</v>
      </c>
      <c r="J731" s="37">
        <v>0</v>
      </c>
      <c r="K731" s="37">
        <v>14064.75</v>
      </c>
      <c r="L731" s="37">
        <v>23898.89</v>
      </c>
      <c r="M731" s="37">
        <v>5197.22</v>
      </c>
      <c r="N731" s="37">
        <v>3932.49</v>
      </c>
    </row>
    <row r="732" spans="1:14">
      <c r="A732" s="22" t="s">
        <v>25</v>
      </c>
      <c r="B732" s="22" t="s">
        <v>190</v>
      </c>
      <c r="C732" s="22">
        <v>111005</v>
      </c>
      <c r="D732" s="22">
        <v>230010</v>
      </c>
      <c r="E732" s="22" t="str">
        <f t="shared" si="11"/>
        <v>111005230010</v>
      </c>
      <c r="F732" s="37">
        <v>0</v>
      </c>
      <c r="G732" s="37">
        <v>0</v>
      </c>
      <c r="H732" s="37">
        <v>0</v>
      </c>
      <c r="I732" s="37">
        <v>0</v>
      </c>
      <c r="J732" s="37">
        <v>0</v>
      </c>
      <c r="K732" s="37">
        <v>0</v>
      </c>
      <c r="L732" s="37">
        <v>189</v>
      </c>
      <c r="M732" s="37">
        <v>1656.88</v>
      </c>
      <c r="N732" s="37">
        <v>0</v>
      </c>
    </row>
    <row r="733" spans="1:14">
      <c r="A733" s="22" t="s">
        <v>25</v>
      </c>
      <c r="B733" s="22" t="s">
        <v>192</v>
      </c>
      <c r="C733" s="22">
        <v>111005</v>
      </c>
      <c r="D733" s="22">
        <v>230020</v>
      </c>
      <c r="E733" s="22" t="str">
        <f t="shared" si="11"/>
        <v>111005230020</v>
      </c>
      <c r="F733" s="37">
        <v>3600</v>
      </c>
      <c r="G733" s="37">
        <v>3600</v>
      </c>
      <c r="H733" s="37">
        <v>0</v>
      </c>
      <c r="I733" s="37">
        <v>0</v>
      </c>
      <c r="J733" s="37">
        <v>0</v>
      </c>
      <c r="K733" s="37">
        <v>1687.93</v>
      </c>
      <c r="L733" s="37">
        <v>1137.83</v>
      </c>
      <c r="M733" s="37">
        <v>0</v>
      </c>
      <c r="N733" s="37">
        <v>4529.07</v>
      </c>
    </row>
    <row r="734" spans="1:14">
      <c r="A734" s="22" t="s">
        <v>25</v>
      </c>
      <c r="B734" s="22" t="s">
        <v>193</v>
      </c>
      <c r="C734" s="22">
        <v>111005</v>
      </c>
      <c r="D734" s="22">
        <v>230025</v>
      </c>
      <c r="E734" s="22" t="str">
        <f t="shared" si="11"/>
        <v>111005230025</v>
      </c>
      <c r="F734" s="37">
        <v>0</v>
      </c>
      <c r="G734" s="37">
        <v>0</v>
      </c>
      <c r="H734" s="37">
        <v>0</v>
      </c>
      <c r="I734" s="37">
        <v>0</v>
      </c>
      <c r="J734" s="37">
        <v>0</v>
      </c>
      <c r="K734" s="37">
        <v>31197.31</v>
      </c>
      <c r="L734" s="37">
        <v>0</v>
      </c>
      <c r="M734" s="37">
        <v>0</v>
      </c>
      <c r="N734" s="37">
        <v>0</v>
      </c>
    </row>
    <row r="735" spans="1:14">
      <c r="A735" s="22" t="s">
        <v>25</v>
      </c>
      <c r="B735" s="22" t="s">
        <v>194</v>
      </c>
      <c r="C735" s="22">
        <v>111005</v>
      </c>
      <c r="D735" s="22">
        <v>230050</v>
      </c>
      <c r="E735" s="22" t="str">
        <f t="shared" si="11"/>
        <v>111005230050</v>
      </c>
      <c r="F735" s="37">
        <v>15000</v>
      </c>
      <c r="G735" s="37">
        <v>15000</v>
      </c>
      <c r="H735" s="37">
        <v>0</v>
      </c>
      <c r="I735" s="37">
        <v>0</v>
      </c>
      <c r="J735" s="37">
        <v>0</v>
      </c>
      <c r="K735" s="37">
        <v>11439.78</v>
      </c>
      <c r="L735" s="37">
        <v>34531.5</v>
      </c>
      <c r="M735" s="37">
        <v>8973.1299999999992</v>
      </c>
      <c r="N735" s="37">
        <v>1400</v>
      </c>
    </row>
    <row r="736" spans="1:14">
      <c r="A736" s="22" t="s">
        <v>25</v>
      </c>
      <c r="B736" s="22" t="s">
        <v>218</v>
      </c>
      <c r="C736" s="22">
        <v>111005</v>
      </c>
      <c r="D736" s="22">
        <v>410001</v>
      </c>
      <c r="E736" s="22" t="str">
        <f t="shared" si="11"/>
        <v>111005410001</v>
      </c>
      <c r="F736" s="37">
        <v>2000</v>
      </c>
      <c r="G736" s="37">
        <v>2000</v>
      </c>
      <c r="H736" s="37">
        <v>0</v>
      </c>
      <c r="I736" s="37">
        <v>0</v>
      </c>
      <c r="J736" s="37">
        <v>0</v>
      </c>
      <c r="K736" s="37">
        <v>0</v>
      </c>
      <c r="L736" s="37">
        <v>0</v>
      </c>
      <c r="M736" s="37">
        <v>0</v>
      </c>
      <c r="N736" s="37">
        <v>0</v>
      </c>
    </row>
    <row r="737" spans="1:14">
      <c r="A737" s="22" t="s">
        <v>25</v>
      </c>
      <c r="B737" s="22" t="s">
        <v>219</v>
      </c>
      <c r="C737" s="22">
        <v>111005</v>
      </c>
      <c r="D737" s="22">
        <v>410003</v>
      </c>
      <c r="E737" s="22" t="str">
        <f t="shared" si="11"/>
        <v>111005410003</v>
      </c>
      <c r="F737" s="37">
        <v>2560</v>
      </c>
      <c r="G737" s="37">
        <v>2560</v>
      </c>
      <c r="H737" s="37">
        <v>0</v>
      </c>
      <c r="I737" s="37">
        <v>0</v>
      </c>
      <c r="J737" s="37">
        <v>0</v>
      </c>
      <c r="K737" s="37">
        <v>0</v>
      </c>
      <c r="L737" s="37">
        <v>627.14</v>
      </c>
      <c r="M737" s="37">
        <v>1214.3399999999999</v>
      </c>
      <c r="N737" s="37">
        <v>913.94</v>
      </c>
    </row>
    <row r="738" spans="1:14">
      <c r="A738" s="22" t="s">
        <v>25</v>
      </c>
      <c r="B738" s="22" t="s">
        <v>220</v>
      </c>
      <c r="C738" s="22">
        <v>111005</v>
      </c>
      <c r="D738" s="22">
        <v>410004</v>
      </c>
      <c r="E738" s="22" t="str">
        <f t="shared" si="11"/>
        <v>111005410004</v>
      </c>
      <c r="F738" s="37">
        <v>21000</v>
      </c>
      <c r="G738" s="37">
        <v>21000</v>
      </c>
      <c r="H738" s="37">
        <v>14442.19</v>
      </c>
      <c r="I738" s="37">
        <v>8065.68</v>
      </c>
      <c r="J738" s="37">
        <v>6376.51</v>
      </c>
      <c r="K738" s="37">
        <v>24956.38</v>
      </c>
      <c r="L738" s="37">
        <v>26696.16</v>
      </c>
      <c r="M738" s="37">
        <v>21972.51</v>
      </c>
      <c r="N738" s="37">
        <v>8454.09</v>
      </c>
    </row>
    <row r="739" spans="1:14">
      <c r="A739" s="22" t="s">
        <v>25</v>
      </c>
      <c r="B739" s="22" t="s">
        <v>229</v>
      </c>
      <c r="C739" s="22">
        <v>111005</v>
      </c>
      <c r="D739" s="22">
        <v>500104</v>
      </c>
      <c r="E739" s="22" t="str">
        <f t="shared" si="11"/>
        <v>111005500104</v>
      </c>
      <c r="F739" s="37">
        <v>3575</v>
      </c>
      <c r="G739" s="37">
        <v>3575</v>
      </c>
      <c r="H739" s="37">
        <v>2180</v>
      </c>
      <c r="I739" s="37">
        <v>731.25</v>
      </c>
      <c r="J739" s="37">
        <v>1448.75</v>
      </c>
      <c r="K739" s="37">
        <v>2172.5</v>
      </c>
      <c r="L739" s="37">
        <v>4683.92</v>
      </c>
      <c r="M739" s="37">
        <v>0</v>
      </c>
      <c r="N739" s="37">
        <v>0</v>
      </c>
    </row>
    <row r="740" spans="1:14">
      <c r="A740" s="22" t="s">
        <v>25</v>
      </c>
      <c r="B740" s="22" t="s">
        <v>231</v>
      </c>
      <c r="C740" s="22">
        <v>111005</v>
      </c>
      <c r="D740" s="22">
        <v>500107</v>
      </c>
      <c r="E740" s="22" t="str">
        <f t="shared" si="11"/>
        <v>111005500107</v>
      </c>
      <c r="F740" s="37">
        <v>500</v>
      </c>
      <c r="G740" s="37">
        <v>500</v>
      </c>
      <c r="H740" s="37">
        <v>0</v>
      </c>
      <c r="I740" s="37">
        <v>0</v>
      </c>
      <c r="J740" s="37">
        <v>0</v>
      </c>
      <c r="K740" s="37">
        <v>0</v>
      </c>
      <c r="L740" s="37">
        <v>0</v>
      </c>
      <c r="M740" s="37">
        <v>0</v>
      </c>
      <c r="N740" s="37">
        <v>0</v>
      </c>
    </row>
    <row r="741" spans="1:14">
      <c r="A741" s="22" t="s">
        <v>25</v>
      </c>
      <c r="B741" s="22" t="s">
        <v>237</v>
      </c>
      <c r="C741" s="22">
        <v>111005</v>
      </c>
      <c r="D741" s="22">
        <v>500115</v>
      </c>
      <c r="E741" s="22" t="str">
        <f t="shared" si="11"/>
        <v>111005500115</v>
      </c>
      <c r="F741" s="37">
        <v>2000</v>
      </c>
      <c r="G741" s="37">
        <v>2000</v>
      </c>
      <c r="H741" s="37">
        <v>0</v>
      </c>
      <c r="I741" s="37">
        <v>0</v>
      </c>
      <c r="J741" s="37">
        <v>0</v>
      </c>
      <c r="K741" s="37">
        <v>4045</v>
      </c>
      <c r="L741" s="37">
        <v>1234.29</v>
      </c>
      <c r="M741" s="37">
        <v>0</v>
      </c>
      <c r="N741" s="37">
        <v>295</v>
      </c>
    </row>
    <row r="742" spans="1:14">
      <c r="A742" s="22" t="s">
        <v>25</v>
      </c>
      <c r="B742" s="22" t="s">
        <v>239</v>
      </c>
      <c r="C742" s="22">
        <v>111005</v>
      </c>
      <c r="D742" s="22">
        <v>500117</v>
      </c>
      <c r="E742" s="22" t="str">
        <f t="shared" si="11"/>
        <v>111005500117</v>
      </c>
      <c r="F742" s="37">
        <v>0</v>
      </c>
      <c r="G742" s="37">
        <v>0</v>
      </c>
      <c r="H742" s="37">
        <v>0</v>
      </c>
      <c r="I742" s="37">
        <v>0</v>
      </c>
      <c r="J742" s="37">
        <v>0</v>
      </c>
      <c r="K742" s="37">
        <v>589</v>
      </c>
      <c r="L742" s="37">
        <v>0</v>
      </c>
      <c r="M742" s="37">
        <v>0</v>
      </c>
      <c r="N742" s="37">
        <v>0</v>
      </c>
    </row>
    <row r="743" spans="1:14">
      <c r="A743" s="22" t="s">
        <v>25</v>
      </c>
      <c r="B743" s="22" t="s">
        <v>240</v>
      </c>
      <c r="C743" s="22">
        <v>111005</v>
      </c>
      <c r="D743" s="22">
        <v>500118</v>
      </c>
      <c r="E743" s="22" t="str">
        <f t="shared" si="11"/>
        <v>111005500118</v>
      </c>
      <c r="F743" s="37">
        <v>2600</v>
      </c>
      <c r="G743" s="37">
        <v>2600</v>
      </c>
      <c r="H743" s="37">
        <v>0</v>
      </c>
      <c r="I743" s="37">
        <v>0</v>
      </c>
      <c r="J743" s="37">
        <v>0</v>
      </c>
      <c r="K743" s="37">
        <v>0</v>
      </c>
      <c r="L743" s="37">
        <v>0</v>
      </c>
      <c r="M743" s="37">
        <v>0</v>
      </c>
      <c r="N743" s="37">
        <v>0</v>
      </c>
    </row>
    <row r="744" spans="1:14">
      <c r="A744" s="22" t="s">
        <v>25</v>
      </c>
      <c r="B744" s="22" t="s">
        <v>63</v>
      </c>
      <c r="C744" s="22">
        <v>111005</v>
      </c>
      <c r="D744" s="22">
        <v>500126</v>
      </c>
      <c r="E744" s="22" t="str">
        <f t="shared" si="11"/>
        <v>111005500126</v>
      </c>
      <c r="F744" s="37">
        <v>1000</v>
      </c>
      <c r="G744" s="37">
        <v>1000</v>
      </c>
      <c r="H744" s="37">
        <v>225</v>
      </c>
      <c r="I744" s="37">
        <v>225</v>
      </c>
      <c r="J744" s="37">
        <v>0</v>
      </c>
      <c r="K744" s="37">
        <v>0</v>
      </c>
      <c r="L744" s="37">
        <v>0</v>
      </c>
      <c r="M744" s="37">
        <v>500</v>
      </c>
      <c r="N744" s="37">
        <v>1200</v>
      </c>
    </row>
    <row r="745" spans="1:14">
      <c r="A745" s="22" t="s">
        <v>25</v>
      </c>
      <c r="B745" s="22" t="s">
        <v>7</v>
      </c>
      <c r="C745" s="22">
        <v>111005</v>
      </c>
      <c r="D745" s="22">
        <v>500127</v>
      </c>
      <c r="E745" s="22" t="str">
        <f t="shared" si="11"/>
        <v>111005500127</v>
      </c>
      <c r="F745" s="37">
        <v>1000</v>
      </c>
      <c r="G745" s="37">
        <v>1000</v>
      </c>
      <c r="H745" s="37">
        <v>0</v>
      </c>
      <c r="I745" s="37">
        <v>0</v>
      </c>
      <c r="J745" s="37">
        <v>0</v>
      </c>
      <c r="K745" s="37">
        <v>0</v>
      </c>
      <c r="L745" s="37">
        <v>0</v>
      </c>
      <c r="M745" s="37">
        <v>0</v>
      </c>
      <c r="N745" s="37">
        <v>0</v>
      </c>
    </row>
    <row r="746" spans="1:14">
      <c r="A746" s="22" t="s">
        <v>25</v>
      </c>
      <c r="B746" s="22" t="s">
        <v>260</v>
      </c>
      <c r="C746" s="22">
        <v>111005</v>
      </c>
      <c r="D746" s="22">
        <v>640001</v>
      </c>
      <c r="E746" s="22" t="str">
        <f t="shared" si="11"/>
        <v>111005640001</v>
      </c>
      <c r="F746" s="37">
        <v>2000</v>
      </c>
      <c r="G746" s="37">
        <v>2000</v>
      </c>
      <c r="H746" s="37">
        <v>0</v>
      </c>
      <c r="I746" s="37">
        <v>0</v>
      </c>
      <c r="J746" s="37">
        <v>0</v>
      </c>
      <c r="K746" s="37">
        <v>0</v>
      </c>
      <c r="L746" s="37">
        <v>0</v>
      </c>
      <c r="M746" s="37">
        <v>0</v>
      </c>
      <c r="N746" s="37">
        <v>549.16999999999996</v>
      </c>
    </row>
    <row r="747" spans="1:14">
      <c r="A747" s="22" t="s">
        <v>24</v>
      </c>
      <c r="B747" s="22" t="s">
        <v>823</v>
      </c>
      <c r="C747" s="22">
        <v>111006</v>
      </c>
      <c r="D747" s="22">
        <v>140015</v>
      </c>
      <c r="E747" s="22" t="str">
        <f t="shared" si="11"/>
        <v>111006140015</v>
      </c>
      <c r="F747" s="37">
        <v>6000</v>
      </c>
      <c r="G747" s="37">
        <v>6000</v>
      </c>
      <c r="H747" s="37">
        <v>0</v>
      </c>
      <c r="I747" s="37">
        <v>0</v>
      </c>
      <c r="J747" s="37">
        <v>0</v>
      </c>
      <c r="K747" s="37">
        <v>5128.1899999999996</v>
      </c>
      <c r="L747" s="37">
        <v>1800</v>
      </c>
      <c r="M747" s="37">
        <v>1338.04</v>
      </c>
      <c r="N747" s="37">
        <v>2594.66</v>
      </c>
    </row>
    <row r="748" spans="1:14">
      <c r="A748" s="22" t="s">
        <v>24</v>
      </c>
      <c r="B748" s="22" t="s">
        <v>190</v>
      </c>
      <c r="C748" s="22">
        <v>111006</v>
      </c>
      <c r="D748" s="22">
        <v>230010</v>
      </c>
      <c r="E748" s="22" t="str">
        <f t="shared" si="11"/>
        <v>111006230010</v>
      </c>
      <c r="F748" s="37">
        <v>0</v>
      </c>
      <c r="G748" s="37">
        <v>0</v>
      </c>
      <c r="H748" s="37">
        <v>0</v>
      </c>
      <c r="I748" s="37">
        <v>0</v>
      </c>
      <c r="J748" s="37">
        <v>0</v>
      </c>
      <c r="K748" s="37">
        <v>803.25</v>
      </c>
      <c r="L748" s="37">
        <v>0</v>
      </c>
      <c r="M748" s="37">
        <v>2992.51</v>
      </c>
      <c r="N748" s="37">
        <v>504</v>
      </c>
    </row>
    <row r="749" spans="1:14">
      <c r="A749" s="22" t="s">
        <v>24</v>
      </c>
      <c r="B749" s="22" t="s">
        <v>194</v>
      </c>
      <c r="C749" s="22">
        <v>111006</v>
      </c>
      <c r="D749" s="22">
        <v>230050</v>
      </c>
      <c r="E749" s="22" t="str">
        <f t="shared" si="11"/>
        <v>111006230050</v>
      </c>
      <c r="F749" s="37">
        <v>1800</v>
      </c>
      <c r="G749" s="37">
        <v>1800</v>
      </c>
      <c r="H749" s="37">
        <v>0</v>
      </c>
      <c r="I749" s="37">
        <v>0</v>
      </c>
      <c r="J749" s="37">
        <v>0</v>
      </c>
      <c r="K749" s="37">
        <v>0</v>
      </c>
      <c r="L749" s="37">
        <v>0</v>
      </c>
      <c r="M749" s="37">
        <v>0</v>
      </c>
      <c r="N749" s="37">
        <v>300</v>
      </c>
    </row>
    <row r="750" spans="1:14">
      <c r="A750" s="22" t="s">
        <v>24</v>
      </c>
      <c r="B750" s="22" t="s">
        <v>195</v>
      </c>
      <c r="C750" s="22">
        <v>111006</v>
      </c>
      <c r="D750" s="22">
        <v>240010</v>
      </c>
      <c r="E750" s="22" t="str">
        <f t="shared" si="11"/>
        <v>111006240010</v>
      </c>
      <c r="F750" s="37">
        <v>3500</v>
      </c>
      <c r="G750" s="37">
        <v>3500</v>
      </c>
      <c r="H750" s="37">
        <v>0</v>
      </c>
      <c r="I750" s="37">
        <v>0</v>
      </c>
      <c r="J750" s="37">
        <v>0</v>
      </c>
      <c r="K750" s="37">
        <v>0</v>
      </c>
      <c r="L750" s="37">
        <v>0</v>
      </c>
      <c r="M750" s="37">
        <v>0</v>
      </c>
      <c r="N750" s="37">
        <v>0</v>
      </c>
    </row>
    <row r="751" spans="1:14">
      <c r="A751" s="22" t="s">
        <v>24</v>
      </c>
      <c r="B751" s="22" t="s">
        <v>218</v>
      </c>
      <c r="C751" s="22">
        <v>111006</v>
      </c>
      <c r="D751" s="22">
        <v>410001</v>
      </c>
      <c r="E751" s="22" t="str">
        <f t="shared" si="11"/>
        <v>111006410001</v>
      </c>
      <c r="F751" s="37">
        <v>4520</v>
      </c>
      <c r="G751" s="37">
        <v>4520</v>
      </c>
      <c r="H751" s="37">
        <v>0</v>
      </c>
      <c r="I751" s="37">
        <v>0</v>
      </c>
      <c r="J751" s="37">
        <v>0</v>
      </c>
      <c r="K751" s="37">
        <v>0</v>
      </c>
      <c r="L751" s="37">
        <v>0</v>
      </c>
      <c r="M751" s="37">
        <v>0</v>
      </c>
      <c r="N751" s="37">
        <v>0</v>
      </c>
    </row>
    <row r="752" spans="1:14">
      <c r="A752" s="22" t="s">
        <v>24</v>
      </c>
      <c r="B752" s="22" t="s">
        <v>219</v>
      </c>
      <c r="C752" s="22">
        <v>111006</v>
      </c>
      <c r="D752" s="22">
        <v>410003</v>
      </c>
      <c r="E752" s="22" t="str">
        <f t="shared" si="11"/>
        <v>111006410003</v>
      </c>
      <c r="F752" s="37">
        <v>0</v>
      </c>
      <c r="G752" s="37">
        <v>0</v>
      </c>
      <c r="H752" s="37">
        <v>0</v>
      </c>
      <c r="I752" s="37">
        <v>0</v>
      </c>
      <c r="J752" s="37">
        <v>0</v>
      </c>
      <c r="K752" s="37">
        <v>0</v>
      </c>
      <c r="L752" s="37">
        <v>167.8</v>
      </c>
      <c r="M752" s="37">
        <v>360.2</v>
      </c>
      <c r="N752" s="37">
        <v>792.11</v>
      </c>
    </row>
    <row r="753" spans="1:14">
      <c r="A753" s="22" t="s">
        <v>24</v>
      </c>
      <c r="B753" s="22" t="s">
        <v>220</v>
      </c>
      <c r="C753" s="22">
        <v>111006</v>
      </c>
      <c r="D753" s="22">
        <v>410004</v>
      </c>
      <c r="E753" s="22" t="str">
        <f t="shared" si="11"/>
        <v>111006410004</v>
      </c>
      <c r="F753" s="37">
        <v>14250</v>
      </c>
      <c r="G753" s="37">
        <v>14250</v>
      </c>
      <c r="H753" s="37">
        <v>2077.65</v>
      </c>
      <c r="I753" s="37">
        <v>1198.28</v>
      </c>
      <c r="J753" s="37">
        <v>879.37</v>
      </c>
      <c r="K753" s="37">
        <v>11629.11</v>
      </c>
      <c r="L753" s="37">
        <v>8577.06</v>
      </c>
      <c r="M753" s="37">
        <v>12476.55</v>
      </c>
      <c r="N753" s="37">
        <v>3521.14</v>
      </c>
    </row>
    <row r="754" spans="1:14">
      <c r="A754" s="22" t="s">
        <v>24</v>
      </c>
      <c r="B754" s="22" t="s">
        <v>229</v>
      </c>
      <c r="C754" s="22">
        <v>111006</v>
      </c>
      <c r="D754" s="22">
        <v>500104</v>
      </c>
      <c r="E754" s="22" t="str">
        <f t="shared" si="11"/>
        <v>111006500104</v>
      </c>
      <c r="F754" s="37">
        <v>10200</v>
      </c>
      <c r="G754" s="37">
        <v>10200</v>
      </c>
      <c r="H754" s="37">
        <v>0</v>
      </c>
      <c r="I754" s="37">
        <v>0</v>
      </c>
      <c r="J754" s="37">
        <v>0</v>
      </c>
      <c r="K754" s="37">
        <v>11450</v>
      </c>
      <c r="L754" s="37">
        <v>11560</v>
      </c>
      <c r="M754" s="37">
        <v>6950</v>
      </c>
      <c r="N754" s="37">
        <v>15038.94</v>
      </c>
    </row>
    <row r="755" spans="1:14">
      <c r="A755" s="22" t="s">
        <v>24</v>
      </c>
      <c r="B755" s="22" t="s">
        <v>230</v>
      </c>
      <c r="C755" s="22">
        <v>111006</v>
      </c>
      <c r="D755" s="22">
        <v>500105</v>
      </c>
      <c r="E755" s="22" t="str">
        <f t="shared" si="11"/>
        <v>111006500105</v>
      </c>
      <c r="F755" s="37">
        <v>14300</v>
      </c>
      <c r="G755" s="37">
        <v>14300</v>
      </c>
      <c r="H755" s="37">
        <v>1200</v>
      </c>
      <c r="I755" s="37">
        <v>1000</v>
      </c>
      <c r="J755" s="37">
        <v>200</v>
      </c>
      <c r="K755" s="37">
        <v>8450</v>
      </c>
      <c r="L755" s="37">
        <v>0</v>
      </c>
      <c r="M755" s="37">
        <v>0</v>
      </c>
      <c r="N755" s="37">
        <v>0</v>
      </c>
    </row>
    <row r="756" spans="1:14">
      <c r="A756" s="22" t="s">
        <v>24</v>
      </c>
      <c r="B756" s="22" t="s">
        <v>231</v>
      </c>
      <c r="C756" s="22">
        <v>111006</v>
      </c>
      <c r="D756" s="22">
        <v>500107</v>
      </c>
      <c r="E756" s="22" t="str">
        <f t="shared" si="11"/>
        <v>111006500107</v>
      </c>
      <c r="F756" s="37">
        <v>1244</v>
      </c>
      <c r="G756" s="37">
        <v>1244</v>
      </c>
      <c r="H756" s="37">
        <v>547</v>
      </c>
      <c r="I756" s="37">
        <v>547</v>
      </c>
      <c r="J756" s="37">
        <v>0</v>
      </c>
      <c r="K756" s="37">
        <v>320</v>
      </c>
      <c r="L756" s="37">
        <v>0</v>
      </c>
      <c r="M756" s="37">
        <v>0</v>
      </c>
      <c r="N756" s="37">
        <v>0</v>
      </c>
    </row>
    <row r="757" spans="1:14">
      <c r="A757" s="22" t="s">
        <v>24</v>
      </c>
      <c r="B757" s="22" t="s">
        <v>237</v>
      </c>
      <c r="C757" s="22">
        <v>111006</v>
      </c>
      <c r="D757" s="22">
        <v>500115</v>
      </c>
      <c r="E757" s="22" t="str">
        <f t="shared" si="11"/>
        <v>111006500115</v>
      </c>
      <c r="F757" s="37">
        <v>3500</v>
      </c>
      <c r="G757" s="37">
        <v>3500</v>
      </c>
      <c r="H757" s="37">
        <v>192.66</v>
      </c>
      <c r="I757" s="37">
        <v>192.66</v>
      </c>
      <c r="J757" s="37">
        <v>0</v>
      </c>
      <c r="K757" s="37">
        <v>0</v>
      </c>
      <c r="L757" s="37">
        <v>200</v>
      </c>
      <c r="M757" s="37">
        <v>91</v>
      </c>
      <c r="N757" s="37">
        <v>190.88</v>
      </c>
    </row>
    <row r="758" spans="1:14">
      <c r="A758" s="22" t="s">
        <v>24</v>
      </c>
      <c r="B758" s="22" t="s">
        <v>239</v>
      </c>
      <c r="C758" s="22">
        <v>111006</v>
      </c>
      <c r="D758" s="22">
        <v>500117</v>
      </c>
      <c r="E758" s="22" t="str">
        <f t="shared" si="11"/>
        <v>111006500117</v>
      </c>
      <c r="F758" s="37">
        <v>0</v>
      </c>
      <c r="G758" s="37">
        <v>0</v>
      </c>
      <c r="H758" s="37">
        <v>0</v>
      </c>
      <c r="I758" s="37">
        <v>0</v>
      </c>
      <c r="J758" s="37">
        <v>0</v>
      </c>
      <c r="K758" s="37">
        <v>0</v>
      </c>
      <c r="L758" s="37">
        <v>0</v>
      </c>
      <c r="M758" s="37">
        <v>0</v>
      </c>
      <c r="N758" s="37">
        <v>2248</v>
      </c>
    </row>
    <row r="759" spans="1:14">
      <c r="A759" s="22" t="s">
        <v>24</v>
      </c>
      <c r="B759" s="22" t="s">
        <v>240</v>
      </c>
      <c r="C759" s="22">
        <v>111006</v>
      </c>
      <c r="D759" s="22">
        <v>500118</v>
      </c>
      <c r="E759" s="22" t="str">
        <f t="shared" si="11"/>
        <v>111006500118</v>
      </c>
      <c r="F759" s="37">
        <v>3436</v>
      </c>
      <c r="G759" s="37">
        <v>3436</v>
      </c>
      <c r="H759" s="37">
        <v>0</v>
      </c>
      <c r="I759" s="37">
        <v>0</v>
      </c>
      <c r="J759" s="37">
        <v>0</v>
      </c>
      <c r="K759" s="37">
        <v>1182.5999999999999</v>
      </c>
      <c r="L759" s="37">
        <v>0</v>
      </c>
      <c r="M759" s="37">
        <v>200</v>
      </c>
      <c r="N759" s="37">
        <v>364.3</v>
      </c>
    </row>
    <row r="760" spans="1:14">
      <c r="A760" s="22" t="s">
        <v>24</v>
      </c>
      <c r="B760" s="22" t="s">
        <v>82</v>
      </c>
      <c r="C760" s="22">
        <v>111006</v>
      </c>
      <c r="D760" s="22">
        <v>500122</v>
      </c>
      <c r="E760" s="22" t="str">
        <f t="shared" si="11"/>
        <v>111006500122</v>
      </c>
      <c r="F760" s="37">
        <v>0</v>
      </c>
      <c r="G760" s="37">
        <v>0</v>
      </c>
      <c r="H760" s="37">
        <v>0</v>
      </c>
      <c r="I760" s="37">
        <v>0</v>
      </c>
      <c r="J760" s="37">
        <v>0</v>
      </c>
      <c r="K760" s="37">
        <v>3846</v>
      </c>
      <c r="L760" s="37">
        <v>0</v>
      </c>
      <c r="M760" s="37">
        <v>0</v>
      </c>
      <c r="N760" s="37">
        <v>0</v>
      </c>
    </row>
    <row r="761" spans="1:14">
      <c r="A761" s="22" t="s">
        <v>24</v>
      </c>
      <c r="B761" s="22" t="s">
        <v>244</v>
      </c>
      <c r="C761" s="22">
        <v>111006</v>
      </c>
      <c r="D761" s="22">
        <v>500125</v>
      </c>
      <c r="E761" s="22" t="str">
        <f t="shared" si="11"/>
        <v>111006500125</v>
      </c>
      <c r="F761" s="37">
        <v>700</v>
      </c>
      <c r="G761" s="37">
        <v>700</v>
      </c>
      <c r="H761" s="37">
        <v>0</v>
      </c>
      <c r="I761" s="37">
        <v>0</v>
      </c>
      <c r="J761" s="37">
        <v>0</v>
      </c>
      <c r="K761" s="37">
        <v>0</v>
      </c>
      <c r="L761" s="37">
        <v>0</v>
      </c>
      <c r="M761" s="37">
        <v>0</v>
      </c>
      <c r="N761" s="37">
        <v>0</v>
      </c>
    </row>
    <row r="762" spans="1:14">
      <c r="A762" s="22" t="s">
        <v>24</v>
      </c>
      <c r="B762" s="22" t="s">
        <v>63</v>
      </c>
      <c r="C762" s="22">
        <v>111006</v>
      </c>
      <c r="D762" s="22">
        <v>500126</v>
      </c>
      <c r="E762" s="22" t="str">
        <f t="shared" si="11"/>
        <v>111006500126</v>
      </c>
      <c r="F762" s="37">
        <v>0</v>
      </c>
      <c r="G762" s="37">
        <v>0</v>
      </c>
      <c r="H762" s="37">
        <v>0</v>
      </c>
      <c r="I762" s="37">
        <v>0</v>
      </c>
      <c r="J762" s="37">
        <v>0</v>
      </c>
      <c r="K762" s="37">
        <v>0</v>
      </c>
      <c r="L762" s="37">
        <v>0</v>
      </c>
      <c r="M762" s="37">
        <v>5591.95</v>
      </c>
      <c r="N762" s="37">
        <v>3200</v>
      </c>
    </row>
    <row r="763" spans="1:14">
      <c r="A763" s="22" t="s">
        <v>24</v>
      </c>
      <c r="B763" s="22" t="s">
        <v>260</v>
      </c>
      <c r="C763" s="22">
        <v>111006</v>
      </c>
      <c r="D763" s="22">
        <v>640001</v>
      </c>
      <c r="E763" s="22" t="str">
        <f t="shared" si="11"/>
        <v>111006640001</v>
      </c>
      <c r="F763" s="37">
        <v>13250</v>
      </c>
      <c r="G763" s="37">
        <v>13250</v>
      </c>
      <c r="H763" s="37">
        <v>10328.89</v>
      </c>
      <c r="I763" s="37">
        <v>0</v>
      </c>
      <c r="J763" s="37">
        <v>10328.89</v>
      </c>
      <c r="K763" s="37">
        <v>3709.31</v>
      </c>
      <c r="L763" s="37">
        <v>4087.37</v>
      </c>
      <c r="M763" s="37">
        <v>0</v>
      </c>
      <c r="N763" s="37">
        <v>0</v>
      </c>
    </row>
    <row r="764" spans="1:14">
      <c r="A764" s="22" t="s">
        <v>24</v>
      </c>
      <c r="B764" s="22" t="s">
        <v>262</v>
      </c>
      <c r="C764" s="22">
        <v>111006</v>
      </c>
      <c r="D764" s="22">
        <v>640005</v>
      </c>
      <c r="E764" s="22" t="str">
        <f t="shared" si="11"/>
        <v>111006640005</v>
      </c>
      <c r="F764" s="37">
        <v>0</v>
      </c>
      <c r="G764" s="37">
        <v>0</v>
      </c>
      <c r="H764" s="37">
        <v>0</v>
      </c>
      <c r="I764" s="37">
        <v>0</v>
      </c>
      <c r="J764" s="37">
        <v>0</v>
      </c>
      <c r="K764" s="37">
        <v>0</v>
      </c>
      <c r="L764" s="37">
        <v>2673</v>
      </c>
      <c r="M764" s="37">
        <v>0</v>
      </c>
      <c r="N764" s="37">
        <v>0</v>
      </c>
    </row>
    <row r="765" spans="1:14">
      <c r="A765" s="22" t="s">
        <v>24</v>
      </c>
      <c r="B765" s="22" t="s">
        <v>263</v>
      </c>
      <c r="C765" s="22">
        <v>111006</v>
      </c>
      <c r="D765" s="22">
        <v>640011</v>
      </c>
      <c r="E765" s="22" t="str">
        <f t="shared" si="11"/>
        <v>111006640011</v>
      </c>
      <c r="F765" s="37">
        <v>0</v>
      </c>
      <c r="G765" s="37">
        <v>0</v>
      </c>
      <c r="H765" s="37">
        <v>0</v>
      </c>
      <c r="I765" s="37">
        <v>0</v>
      </c>
      <c r="J765" s="37">
        <v>0</v>
      </c>
      <c r="K765" s="37">
        <v>104740.06</v>
      </c>
      <c r="L765" s="37">
        <v>0</v>
      </c>
      <c r="M765" s="37">
        <v>0</v>
      </c>
      <c r="N765" s="37">
        <v>0</v>
      </c>
    </row>
    <row r="766" spans="1:14">
      <c r="A766" s="22" t="s">
        <v>12</v>
      </c>
      <c r="B766" s="22" t="s">
        <v>219</v>
      </c>
      <c r="C766" s="22">
        <v>111007</v>
      </c>
      <c r="D766" s="22">
        <v>410003</v>
      </c>
      <c r="E766" s="22" t="str">
        <f t="shared" si="11"/>
        <v>111007410003</v>
      </c>
      <c r="F766" s="37">
        <v>200</v>
      </c>
      <c r="G766" s="37">
        <v>200</v>
      </c>
      <c r="H766" s="37">
        <v>0</v>
      </c>
      <c r="I766" s="37">
        <v>0</v>
      </c>
      <c r="J766" s="37">
        <v>0</v>
      </c>
      <c r="K766" s="37">
        <v>0</v>
      </c>
      <c r="L766" s="37">
        <v>0</v>
      </c>
      <c r="M766" s="37">
        <v>0</v>
      </c>
      <c r="N766" s="37">
        <v>0</v>
      </c>
    </row>
    <row r="767" spans="1:14">
      <c r="A767" s="22" t="s">
        <v>12</v>
      </c>
      <c r="B767" s="22" t="s">
        <v>220</v>
      </c>
      <c r="C767" s="22">
        <v>111007</v>
      </c>
      <c r="D767" s="22">
        <v>410004</v>
      </c>
      <c r="E767" s="22" t="str">
        <f t="shared" si="11"/>
        <v>111007410004</v>
      </c>
      <c r="F767" s="37">
        <v>300</v>
      </c>
      <c r="G767" s="37">
        <v>300</v>
      </c>
      <c r="H767" s="37">
        <v>0</v>
      </c>
      <c r="I767" s="37">
        <v>0</v>
      </c>
      <c r="J767" s="37">
        <v>0</v>
      </c>
      <c r="K767" s="37">
        <v>4104.96</v>
      </c>
      <c r="L767" s="37">
        <v>0</v>
      </c>
      <c r="M767" s="37">
        <v>0</v>
      </c>
      <c r="N767" s="37">
        <v>600</v>
      </c>
    </row>
    <row r="768" spans="1:14">
      <c r="A768" s="22" t="s">
        <v>12</v>
      </c>
      <c r="B768" s="22" t="s">
        <v>231</v>
      </c>
      <c r="C768" s="22">
        <v>111007</v>
      </c>
      <c r="D768" s="22">
        <v>500107</v>
      </c>
      <c r="E768" s="22" t="str">
        <f t="shared" si="11"/>
        <v>111007500107</v>
      </c>
      <c r="F768" s="37">
        <v>500</v>
      </c>
      <c r="G768" s="37">
        <v>500</v>
      </c>
      <c r="H768" s="37">
        <v>0</v>
      </c>
      <c r="I768" s="37">
        <v>0</v>
      </c>
      <c r="J768" s="37">
        <v>0</v>
      </c>
      <c r="K768" s="37">
        <v>500</v>
      </c>
      <c r="L768" s="37">
        <v>900</v>
      </c>
      <c r="M768" s="37">
        <v>800</v>
      </c>
      <c r="N768" s="37">
        <v>800</v>
      </c>
    </row>
    <row r="769" spans="1:14">
      <c r="A769" s="22" t="s">
        <v>12</v>
      </c>
      <c r="B769" s="22" t="s">
        <v>239</v>
      </c>
      <c r="C769" s="22">
        <v>111007</v>
      </c>
      <c r="D769" s="22">
        <v>500117</v>
      </c>
      <c r="E769" s="22" t="str">
        <f t="shared" si="11"/>
        <v>111007500117</v>
      </c>
      <c r="F769" s="37">
        <v>0</v>
      </c>
      <c r="G769" s="37">
        <v>0</v>
      </c>
      <c r="H769" s="37">
        <v>0</v>
      </c>
      <c r="I769" s="37">
        <v>0</v>
      </c>
      <c r="J769" s="37">
        <v>0</v>
      </c>
      <c r="K769" s="37">
        <v>380</v>
      </c>
      <c r="L769" s="37">
        <v>0</v>
      </c>
      <c r="M769" s="37">
        <v>4687</v>
      </c>
      <c r="N769" s="37">
        <v>0</v>
      </c>
    </row>
    <row r="770" spans="1:14">
      <c r="A770" s="22" t="s">
        <v>12</v>
      </c>
      <c r="B770" s="22" t="s">
        <v>240</v>
      </c>
      <c r="C770" s="22">
        <v>111007</v>
      </c>
      <c r="D770" s="22">
        <v>500118</v>
      </c>
      <c r="E770" s="22" t="str">
        <f t="shared" si="11"/>
        <v>111007500118</v>
      </c>
      <c r="F770" s="37">
        <v>1000</v>
      </c>
      <c r="G770" s="37">
        <v>1000</v>
      </c>
      <c r="H770" s="37">
        <v>0</v>
      </c>
      <c r="I770" s="37">
        <v>0</v>
      </c>
      <c r="J770" s="37">
        <v>0</v>
      </c>
      <c r="K770" s="37">
        <v>0</v>
      </c>
      <c r="L770" s="37">
        <v>0</v>
      </c>
      <c r="M770" s="37">
        <v>0</v>
      </c>
      <c r="N770" s="37">
        <v>0</v>
      </c>
    </row>
    <row r="771" spans="1:14">
      <c r="A771" s="22" t="s">
        <v>12</v>
      </c>
      <c r="B771" s="22" t="s">
        <v>7</v>
      </c>
      <c r="C771" s="22">
        <v>111007</v>
      </c>
      <c r="D771" s="22">
        <v>500127</v>
      </c>
      <c r="E771" s="22" t="str">
        <f t="shared" ref="E771:E834" si="12">CONCATENATE(C771,D771)</f>
        <v>111007500127</v>
      </c>
      <c r="F771" s="37">
        <v>1000</v>
      </c>
      <c r="G771" s="37">
        <v>1000</v>
      </c>
      <c r="H771" s="37">
        <v>0</v>
      </c>
      <c r="I771" s="37">
        <v>0</v>
      </c>
      <c r="J771" s="37">
        <v>0</v>
      </c>
      <c r="K771" s="37">
        <v>0</v>
      </c>
      <c r="L771" s="37">
        <v>0</v>
      </c>
      <c r="M771" s="37">
        <v>0</v>
      </c>
      <c r="N771" s="37">
        <v>0</v>
      </c>
    </row>
    <row r="772" spans="1:14">
      <c r="A772" s="22" t="s">
        <v>15</v>
      </c>
      <c r="B772" s="22" t="s">
        <v>192</v>
      </c>
      <c r="C772" s="22">
        <v>111008</v>
      </c>
      <c r="D772" s="22">
        <v>230020</v>
      </c>
      <c r="E772" s="22" t="str">
        <f t="shared" si="12"/>
        <v>111008230020</v>
      </c>
      <c r="F772" s="37">
        <v>0</v>
      </c>
      <c r="G772" s="37">
        <v>0</v>
      </c>
      <c r="H772" s="37">
        <v>0</v>
      </c>
      <c r="I772" s="37">
        <v>0</v>
      </c>
      <c r="J772" s="37">
        <v>0</v>
      </c>
      <c r="K772" s="37">
        <v>0</v>
      </c>
      <c r="L772" s="37">
        <v>21</v>
      </c>
      <c r="M772" s="37">
        <v>0</v>
      </c>
      <c r="N772" s="37">
        <v>0</v>
      </c>
    </row>
    <row r="773" spans="1:14">
      <c r="A773" s="22" t="s">
        <v>15</v>
      </c>
      <c r="B773" s="22" t="s">
        <v>194</v>
      </c>
      <c r="C773" s="22">
        <v>111008</v>
      </c>
      <c r="D773" s="22">
        <v>230050</v>
      </c>
      <c r="E773" s="22" t="str">
        <f t="shared" si="12"/>
        <v>111008230050</v>
      </c>
      <c r="F773" s="37">
        <v>0</v>
      </c>
      <c r="G773" s="37">
        <v>0</v>
      </c>
      <c r="H773" s="37">
        <v>0</v>
      </c>
      <c r="I773" s="37">
        <v>0</v>
      </c>
      <c r="J773" s="37">
        <v>0</v>
      </c>
      <c r="K773" s="37">
        <v>938</v>
      </c>
      <c r="L773" s="37">
        <v>1078</v>
      </c>
      <c r="M773" s="37">
        <v>0</v>
      </c>
      <c r="N773" s="37">
        <v>0</v>
      </c>
    </row>
    <row r="774" spans="1:14">
      <c r="A774" s="22" t="s">
        <v>15</v>
      </c>
      <c r="B774" s="22" t="s">
        <v>195</v>
      </c>
      <c r="C774" s="22">
        <v>111008</v>
      </c>
      <c r="D774" s="22">
        <v>240010</v>
      </c>
      <c r="E774" s="22" t="str">
        <f t="shared" si="12"/>
        <v>111008240010</v>
      </c>
      <c r="F774" s="37">
        <v>0</v>
      </c>
      <c r="G774" s="37">
        <v>0</v>
      </c>
      <c r="H774" s="37">
        <v>0</v>
      </c>
      <c r="I774" s="37">
        <v>0</v>
      </c>
      <c r="J774" s="37">
        <v>0</v>
      </c>
      <c r="K774" s="37">
        <v>0</v>
      </c>
      <c r="L774" s="37">
        <v>896</v>
      </c>
      <c r="M774" s="37">
        <v>1517.27</v>
      </c>
      <c r="N774" s="37">
        <v>332.52</v>
      </c>
    </row>
    <row r="775" spans="1:14">
      <c r="A775" s="22" t="s">
        <v>15</v>
      </c>
      <c r="B775" s="22" t="s">
        <v>218</v>
      </c>
      <c r="C775" s="22">
        <v>111008</v>
      </c>
      <c r="D775" s="22">
        <v>410001</v>
      </c>
      <c r="E775" s="22" t="str">
        <f t="shared" si="12"/>
        <v>111008410001</v>
      </c>
      <c r="F775" s="37">
        <v>650</v>
      </c>
      <c r="G775" s="37">
        <v>650</v>
      </c>
      <c r="H775" s="37">
        <v>299</v>
      </c>
      <c r="I775" s="37">
        <v>299</v>
      </c>
      <c r="J775" s="37">
        <v>0</v>
      </c>
      <c r="K775" s="37">
        <v>612.25</v>
      </c>
      <c r="L775" s="37">
        <v>770.35</v>
      </c>
      <c r="M775" s="37">
        <v>0</v>
      </c>
      <c r="N775" s="37">
        <v>183.73</v>
      </c>
    </row>
    <row r="776" spans="1:14">
      <c r="A776" s="22" t="s">
        <v>15</v>
      </c>
      <c r="B776" s="22" t="s">
        <v>219</v>
      </c>
      <c r="C776" s="22">
        <v>111008</v>
      </c>
      <c r="D776" s="22">
        <v>410003</v>
      </c>
      <c r="E776" s="22" t="str">
        <f t="shared" si="12"/>
        <v>111008410003</v>
      </c>
      <c r="F776" s="37">
        <v>150</v>
      </c>
      <c r="G776" s="37">
        <v>150</v>
      </c>
      <c r="H776" s="37">
        <v>0</v>
      </c>
      <c r="I776" s="37">
        <v>0</v>
      </c>
      <c r="J776" s="37">
        <v>0</v>
      </c>
      <c r="K776" s="37">
        <v>0</v>
      </c>
      <c r="L776" s="37">
        <v>0</v>
      </c>
      <c r="M776" s="37">
        <v>0</v>
      </c>
      <c r="N776" s="37">
        <v>0</v>
      </c>
    </row>
    <row r="777" spans="1:14">
      <c r="A777" s="22" t="s">
        <v>15</v>
      </c>
      <c r="B777" s="22" t="s">
        <v>220</v>
      </c>
      <c r="C777" s="22">
        <v>111008</v>
      </c>
      <c r="D777" s="22">
        <v>410004</v>
      </c>
      <c r="E777" s="22" t="str">
        <f t="shared" si="12"/>
        <v>111008410004</v>
      </c>
      <c r="F777" s="37">
        <v>1250</v>
      </c>
      <c r="G777" s="37">
        <v>1250</v>
      </c>
      <c r="H777" s="37">
        <v>1250</v>
      </c>
      <c r="I777" s="37">
        <v>0</v>
      </c>
      <c r="J777" s="37">
        <v>1250</v>
      </c>
      <c r="K777" s="37">
        <v>7886.22</v>
      </c>
      <c r="L777" s="37">
        <v>3231.7</v>
      </c>
      <c r="M777" s="37">
        <v>5025.07</v>
      </c>
      <c r="N777" s="37">
        <v>2596.1</v>
      </c>
    </row>
    <row r="778" spans="1:14">
      <c r="A778" s="22" t="s">
        <v>15</v>
      </c>
      <c r="B778" s="22" t="s">
        <v>231</v>
      </c>
      <c r="C778" s="22">
        <v>111008</v>
      </c>
      <c r="D778" s="22">
        <v>500107</v>
      </c>
      <c r="E778" s="22" t="str">
        <f t="shared" si="12"/>
        <v>111008500107</v>
      </c>
      <c r="F778" s="37">
        <v>120</v>
      </c>
      <c r="G778" s="37">
        <v>120</v>
      </c>
      <c r="H778" s="37">
        <v>0</v>
      </c>
      <c r="I778" s="37">
        <v>0</v>
      </c>
      <c r="J778" s="37">
        <v>0</v>
      </c>
      <c r="K778" s="37">
        <v>0</v>
      </c>
      <c r="L778" s="37">
        <v>0</v>
      </c>
      <c r="M778" s="37">
        <v>0</v>
      </c>
      <c r="N778" s="37">
        <v>0</v>
      </c>
    </row>
    <row r="779" spans="1:14">
      <c r="A779" s="22" t="s">
        <v>15</v>
      </c>
      <c r="B779" s="22" t="s">
        <v>237</v>
      </c>
      <c r="C779" s="22">
        <v>111008</v>
      </c>
      <c r="D779" s="22">
        <v>500115</v>
      </c>
      <c r="E779" s="22" t="str">
        <f t="shared" si="12"/>
        <v>111008500115</v>
      </c>
      <c r="F779" s="37">
        <v>1300</v>
      </c>
      <c r="G779" s="37">
        <v>1300</v>
      </c>
      <c r="H779" s="37">
        <v>1286.2</v>
      </c>
      <c r="I779" s="37">
        <v>0</v>
      </c>
      <c r="J779" s="37">
        <v>1286.2</v>
      </c>
      <c r="K779" s="37">
        <v>1228.79</v>
      </c>
      <c r="L779" s="37">
        <v>756.81</v>
      </c>
      <c r="M779" s="37">
        <v>0</v>
      </c>
      <c r="N779" s="37">
        <v>666.04</v>
      </c>
    </row>
    <row r="780" spans="1:14">
      <c r="A780" s="22" t="s">
        <v>15</v>
      </c>
      <c r="B780" s="22" t="s">
        <v>240</v>
      </c>
      <c r="C780" s="22">
        <v>111008</v>
      </c>
      <c r="D780" s="22">
        <v>500118</v>
      </c>
      <c r="E780" s="22" t="str">
        <f t="shared" si="12"/>
        <v>111008500118</v>
      </c>
      <c r="F780" s="37">
        <v>2800</v>
      </c>
      <c r="G780" s="37">
        <v>2800</v>
      </c>
      <c r="H780" s="37">
        <v>0</v>
      </c>
      <c r="I780" s="37">
        <v>0</v>
      </c>
      <c r="J780" s="37">
        <v>0</v>
      </c>
      <c r="K780" s="37">
        <v>0</v>
      </c>
      <c r="L780" s="37">
        <v>0</v>
      </c>
      <c r="M780" s="37">
        <v>0</v>
      </c>
      <c r="N780" s="37">
        <v>0</v>
      </c>
    </row>
    <row r="781" spans="1:14">
      <c r="A781" s="22" t="s">
        <v>17</v>
      </c>
      <c r="B781" s="22" t="s">
        <v>218</v>
      </c>
      <c r="C781" s="22">
        <v>111009</v>
      </c>
      <c r="D781" s="22">
        <v>410001</v>
      </c>
      <c r="E781" s="22" t="str">
        <f t="shared" si="12"/>
        <v>111009410001</v>
      </c>
      <c r="F781" s="37">
        <v>500</v>
      </c>
      <c r="G781" s="37">
        <v>500</v>
      </c>
      <c r="H781" s="37">
        <v>0</v>
      </c>
      <c r="I781" s="37">
        <v>0</v>
      </c>
      <c r="J781" s="37">
        <v>0</v>
      </c>
      <c r="K781" s="37">
        <v>0</v>
      </c>
      <c r="L781" s="37">
        <v>0</v>
      </c>
      <c r="M781" s="37">
        <v>0</v>
      </c>
      <c r="N781" s="37">
        <v>0</v>
      </c>
    </row>
    <row r="782" spans="1:14">
      <c r="A782" s="22" t="s">
        <v>17</v>
      </c>
      <c r="B782" s="22" t="s">
        <v>219</v>
      </c>
      <c r="C782" s="22">
        <v>111009</v>
      </c>
      <c r="D782" s="22">
        <v>410003</v>
      </c>
      <c r="E782" s="22" t="str">
        <f t="shared" si="12"/>
        <v>111009410003</v>
      </c>
      <c r="F782" s="37">
        <v>100</v>
      </c>
      <c r="G782" s="37">
        <v>100</v>
      </c>
      <c r="H782" s="37">
        <v>0</v>
      </c>
      <c r="I782" s="37">
        <v>0</v>
      </c>
      <c r="J782" s="37">
        <v>0</v>
      </c>
      <c r="K782" s="37">
        <v>0</v>
      </c>
      <c r="L782" s="37">
        <v>0</v>
      </c>
      <c r="M782" s="37">
        <v>0</v>
      </c>
      <c r="N782" s="37">
        <v>0</v>
      </c>
    </row>
    <row r="783" spans="1:14">
      <c r="A783" s="22" t="s">
        <v>17</v>
      </c>
      <c r="B783" s="22" t="s">
        <v>220</v>
      </c>
      <c r="C783" s="22">
        <v>111009</v>
      </c>
      <c r="D783" s="22">
        <v>410004</v>
      </c>
      <c r="E783" s="22" t="str">
        <f t="shared" si="12"/>
        <v>111009410004</v>
      </c>
      <c r="F783" s="37">
        <v>6200</v>
      </c>
      <c r="G783" s="37">
        <v>6200</v>
      </c>
      <c r="H783" s="37">
        <v>2019.26</v>
      </c>
      <c r="I783" s="37">
        <v>0</v>
      </c>
      <c r="J783" s="37">
        <v>2019.26</v>
      </c>
      <c r="K783" s="37">
        <v>34.58</v>
      </c>
      <c r="L783" s="37">
        <v>0</v>
      </c>
      <c r="M783" s="37">
        <v>947.56</v>
      </c>
      <c r="N783" s="37">
        <v>0</v>
      </c>
    </row>
    <row r="784" spans="1:14">
      <c r="A784" s="22" t="s">
        <v>17</v>
      </c>
      <c r="B784" s="22" t="s">
        <v>229</v>
      </c>
      <c r="C784" s="22">
        <v>111009</v>
      </c>
      <c r="D784" s="22">
        <v>500104</v>
      </c>
      <c r="E784" s="22" t="str">
        <f t="shared" si="12"/>
        <v>111009500104</v>
      </c>
      <c r="F784" s="37">
        <v>1000</v>
      </c>
      <c r="G784" s="37">
        <v>1000</v>
      </c>
      <c r="H784" s="37">
        <v>0</v>
      </c>
      <c r="I784" s="37">
        <v>0</v>
      </c>
      <c r="J784" s="37">
        <v>0</v>
      </c>
      <c r="K784" s="37">
        <v>0</v>
      </c>
      <c r="L784" s="37">
        <v>0</v>
      </c>
      <c r="M784" s="37">
        <v>0</v>
      </c>
      <c r="N784" s="37">
        <v>0</v>
      </c>
    </row>
    <row r="785" spans="1:14">
      <c r="A785" s="22" t="s">
        <v>17</v>
      </c>
      <c r="B785" s="22" t="s">
        <v>231</v>
      </c>
      <c r="C785" s="22">
        <v>111009</v>
      </c>
      <c r="D785" s="22">
        <v>500107</v>
      </c>
      <c r="E785" s="22" t="str">
        <f t="shared" si="12"/>
        <v>111009500107</v>
      </c>
      <c r="F785" s="37">
        <v>2000</v>
      </c>
      <c r="G785" s="37">
        <v>2000</v>
      </c>
      <c r="H785" s="37">
        <v>0</v>
      </c>
      <c r="I785" s="37">
        <v>0</v>
      </c>
      <c r="J785" s="37">
        <v>0</v>
      </c>
      <c r="K785" s="37">
        <v>0</v>
      </c>
      <c r="L785" s="37">
        <v>0</v>
      </c>
      <c r="M785" s="37">
        <v>1666.8</v>
      </c>
      <c r="N785" s="37">
        <v>2984.92</v>
      </c>
    </row>
    <row r="786" spans="1:14">
      <c r="A786" s="22" t="s">
        <v>17</v>
      </c>
      <c r="B786" s="22" t="s">
        <v>239</v>
      </c>
      <c r="C786" s="22">
        <v>111009</v>
      </c>
      <c r="D786" s="22">
        <v>500117</v>
      </c>
      <c r="E786" s="22" t="str">
        <f t="shared" si="12"/>
        <v>111009500117</v>
      </c>
      <c r="F786" s="37">
        <v>1800</v>
      </c>
      <c r="G786" s="37">
        <v>1800</v>
      </c>
      <c r="H786" s="37">
        <v>0</v>
      </c>
      <c r="I786" s="37">
        <v>0</v>
      </c>
      <c r="J786" s="37">
        <v>0</v>
      </c>
      <c r="K786" s="37">
        <v>0</v>
      </c>
      <c r="L786" s="37">
        <v>0</v>
      </c>
      <c r="M786" s="37">
        <v>0</v>
      </c>
      <c r="N786" s="37">
        <v>0</v>
      </c>
    </row>
    <row r="787" spans="1:14">
      <c r="A787" s="22" t="s">
        <v>17</v>
      </c>
      <c r="B787" s="22" t="s">
        <v>240</v>
      </c>
      <c r="C787" s="22">
        <v>111009</v>
      </c>
      <c r="D787" s="22">
        <v>500118</v>
      </c>
      <c r="E787" s="22" t="str">
        <f t="shared" si="12"/>
        <v>111009500118</v>
      </c>
      <c r="F787" s="37">
        <v>1951</v>
      </c>
      <c r="G787" s="37">
        <v>1951</v>
      </c>
      <c r="H787" s="37">
        <v>0</v>
      </c>
      <c r="I787" s="37">
        <v>0</v>
      </c>
      <c r="J787" s="37">
        <v>0</v>
      </c>
      <c r="K787" s="37">
        <v>0</v>
      </c>
      <c r="L787" s="37">
        <v>800</v>
      </c>
      <c r="M787" s="37">
        <v>649.25</v>
      </c>
      <c r="N787" s="37">
        <v>3512.08</v>
      </c>
    </row>
    <row r="788" spans="1:14">
      <c r="A788" s="22" t="s">
        <v>17</v>
      </c>
      <c r="B788" s="22" t="s">
        <v>7</v>
      </c>
      <c r="C788" s="22">
        <v>111009</v>
      </c>
      <c r="D788" s="22">
        <v>500127</v>
      </c>
      <c r="E788" s="22" t="str">
        <f t="shared" si="12"/>
        <v>111009500127</v>
      </c>
      <c r="F788" s="37">
        <v>300</v>
      </c>
      <c r="G788" s="37">
        <v>300</v>
      </c>
      <c r="H788" s="37">
        <v>0</v>
      </c>
      <c r="I788" s="37">
        <v>0</v>
      </c>
      <c r="J788" s="37">
        <v>0</v>
      </c>
      <c r="K788" s="37">
        <v>0</v>
      </c>
      <c r="L788" s="37">
        <v>0</v>
      </c>
      <c r="M788" s="37">
        <v>0</v>
      </c>
      <c r="N788" s="37">
        <v>0</v>
      </c>
    </row>
    <row r="789" spans="1:14">
      <c r="A789" s="22" t="s">
        <v>17</v>
      </c>
      <c r="B789" s="22" t="s">
        <v>260</v>
      </c>
      <c r="C789" s="22">
        <v>111009</v>
      </c>
      <c r="D789" s="22">
        <v>640001</v>
      </c>
      <c r="E789" s="22" t="str">
        <f t="shared" si="12"/>
        <v>111009640001</v>
      </c>
      <c r="F789" s="37">
        <v>10000</v>
      </c>
      <c r="G789" s="37">
        <v>10000</v>
      </c>
      <c r="H789" s="37">
        <v>0</v>
      </c>
      <c r="I789" s="37">
        <v>0</v>
      </c>
      <c r="J789" s="37">
        <v>0</v>
      </c>
      <c r="K789" s="37">
        <v>0</v>
      </c>
      <c r="L789" s="37">
        <v>0</v>
      </c>
      <c r="M789" s="37">
        <v>0</v>
      </c>
      <c r="N789" s="37">
        <v>0</v>
      </c>
    </row>
    <row r="790" spans="1:14">
      <c r="A790" s="22" t="s">
        <v>17</v>
      </c>
      <c r="B790" s="22" t="s">
        <v>263</v>
      </c>
      <c r="C790" s="22">
        <v>111009</v>
      </c>
      <c r="D790" s="22">
        <v>640011</v>
      </c>
      <c r="E790" s="22" t="str">
        <f t="shared" si="12"/>
        <v>111009640011</v>
      </c>
      <c r="F790" s="37">
        <v>25000</v>
      </c>
      <c r="G790" s="37">
        <v>25000</v>
      </c>
      <c r="H790" s="37">
        <v>0</v>
      </c>
      <c r="I790" s="37">
        <v>0</v>
      </c>
      <c r="J790" s="37">
        <v>0</v>
      </c>
      <c r="K790" s="37">
        <v>0</v>
      </c>
      <c r="L790" s="37">
        <v>0</v>
      </c>
      <c r="M790" s="37">
        <v>0</v>
      </c>
      <c r="N790" s="37">
        <v>0</v>
      </c>
    </row>
    <row r="791" spans="1:14">
      <c r="A791" s="22" t="s">
        <v>458</v>
      </c>
      <c r="B791" s="22" t="s">
        <v>229</v>
      </c>
      <c r="C791" s="22">
        <v>111010</v>
      </c>
      <c r="D791" s="22">
        <v>500104</v>
      </c>
      <c r="E791" s="22" t="str">
        <f t="shared" si="12"/>
        <v>111010500104</v>
      </c>
      <c r="F791" s="37">
        <v>4880</v>
      </c>
      <c r="G791" s="37">
        <v>4880</v>
      </c>
      <c r="H791" s="37">
        <v>0</v>
      </c>
      <c r="I791" s="37">
        <v>0</v>
      </c>
      <c r="J791" s="37">
        <v>0</v>
      </c>
      <c r="K791" s="37">
        <v>0</v>
      </c>
      <c r="L791" s="37">
        <v>0</v>
      </c>
      <c r="M791" s="37">
        <v>0</v>
      </c>
      <c r="N791" s="37">
        <v>0</v>
      </c>
    </row>
    <row r="792" spans="1:14">
      <c r="A792" s="22" t="s">
        <v>458</v>
      </c>
      <c r="B792" s="22" t="s">
        <v>240</v>
      </c>
      <c r="C792" s="22">
        <v>111010</v>
      </c>
      <c r="D792" s="22">
        <v>500118</v>
      </c>
      <c r="E792" s="22" t="str">
        <f t="shared" si="12"/>
        <v>111010500118</v>
      </c>
      <c r="F792" s="37">
        <v>400</v>
      </c>
      <c r="G792" s="37">
        <v>400</v>
      </c>
      <c r="H792" s="37">
        <v>0</v>
      </c>
      <c r="I792" s="37">
        <v>0</v>
      </c>
      <c r="J792" s="37">
        <v>0</v>
      </c>
      <c r="K792" s="37">
        <v>0</v>
      </c>
      <c r="L792" s="37">
        <v>0</v>
      </c>
      <c r="M792" s="37">
        <v>0</v>
      </c>
      <c r="N792" s="37">
        <v>0</v>
      </c>
    </row>
    <row r="793" spans="1:14">
      <c r="A793" s="22" t="s">
        <v>843</v>
      </c>
      <c r="B793" s="22" t="s">
        <v>823</v>
      </c>
      <c r="C793" s="22">
        <v>111100</v>
      </c>
      <c r="D793" s="22">
        <v>140015</v>
      </c>
      <c r="E793" s="22" t="str">
        <f t="shared" si="12"/>
        <v>111100140015</v>
      </c>
      <c r="F793" s="37">
        <v>12500</v>
      </c>
      <c r="G793" s="37">
        <v>12500</v>
      </c>
      <c r="H793" s="37">
        <v>1995.47</v>
      </c>
      <c r="I793" s="37">
        <v>1995.47</v>
      </c>
      <c r="J793" s="37">
        <v>0</v>
      </c>
      <c r="K793" s="37">
        <v>402.24</v>
      </c>
      <c r="L793" s="37">
        <v>1500</v>
      </c>
      <c r="M793" s="37">
        <v>9550.89</v>
      </c>
      <c r="N793" s="37">
        <v>0</v>
      </c>
    </row>
    <row r="794" spans="1:14">
      <c r="A794" s="22" t="s">
        <v>843</v>
      </c>
      <c r="B794" s="22" t="s">
        <v>192</v>
      </c>
      <c r="C794" s="22">
        <v>111100</v>
      </c>
      <c r="D794" s="22">
        <v>230020</v>
      </c>
      <c r="E794" s="22" t="str">
        <f t="shared" si="12"/>
        <v>111100230020</v>
      </c>
      <c r="F794" s="37">
        <v>0</v>
      </c>
      <c r="G794" s="37">
        <v>0</v>
      </c>
      <c r="H794" s="37">
        <v>0</v>
      </c>
      <c r="I794" s="37">
        <v>0</v>
      </c>
      <c r="J794" s="37">
        <v>0</v>
      </c>
      <c r="K794" s="37">
        <v>649.64</v>
      </c>
      <c r="L794" s="37">
        <v>0</v>
      </c>
      <c r="M794" s="37">
        <v>0</v>
      </c>
      <c r="N794" s="37">
        <v>0</v>
      </c>
    </row>
    <row r="795" spans="1:14">
      <c r="A795" s="22" t="s">
        <v>843</v>
      </c>
      <c r="B795" s="22" t="s">
        <v>194</v>
      </c>
      <c r="C795" s="22">
        <v>111100</v>
      </c>
      <c r="D795" s="22">
        <v>230050</v>
      </c>
      <c r="E795" s="22" t="str">
        <f t="shared" si="12"/>
        <v>111100230050</v>
      </c>
      <c r="F795" s="37">
        <v>27000</v>
      </c>
      <c r="G795" s="37">
        <v>27000</v>
      </c>
      <c r="H795" s="37">
        <v>5681.26</v>
      </c>
      <c r="I795" s="37">
        <v>5681.26</v>
      </c>
      <c r="J795" s="37">
        <v>0</v>
      </c>
      <c r="K795" s="37">
        <v>18665.63</v>
      </c>
      <c r="L795" s="37">
        <v>0</v>
      </c>
      <c r="M795" s="37">
        <v>0</v>
      </c>
      <c r="N795" s="37">
        <v>0</v>
      </c>
    </row>
    <row r="796" spans="1:14">
      <c r="A796" s="22" t="s">
        <v>843</v>
      </c>
      <c r="B796" s="22" t="s">
        <v>218</v>
      </c>
      <c r="C796" s="22">
        <v>111100</v>
      </c>
      <c r="D796" s="22">
        <v>410001</v>
      </c>
      <c r="E796" s="22" t="str">
        <f t="shared" si="12"/>
        <v>111100410001</v>
      </c>
      <c r="F796" s="37">
        <v>2000</v>
      </c>
      <c r="G796" s="37">
        <v>2000</v>
      </c>
      <c r="H796" s="37">
        <v>0</v>
      </c>
      <c r="I796" s="37">
        <v>0</v>
      </c>
      <c r="J796" s="37">
        <v>0</v>
      </c>
      <c r="K796" s="37">
        <v>120</v>
      </c>
      <c r="L796" s="37">
        <v>1227.83</v>
      </c>
      <c r="M796" s="37">
        <v>3.99</v>
      </c>
      <c r="N796" s="37">
        <v>0</v>
      </c>
    </row>
    <row r="797" spans="1:14">
      <c r="A797" s="22" t="s">
        <v>843</v>
      </c>
      <c r="B797" s="22" t="s">
        <v>220</v>
      </c>
      <c r="C797" s="22">
        <v>111100</v>
      </c>
      <c r="D797" s="22">
        <v>410004</v>
      </c>
      <c r="E797" s="22" t="str">
        <f t="shared" si="12"/>
        <v>111100410004</v>
      </c>
      <c r="F797" s="37">
        <v>9000</v>
      </c>
      <c r="G797" s="37">
        <v>9000</v>
      </c>
      <c r="H797" s="37">
        <v>8721.11</v>
      </c>
      <c r="I797" s="37">
        <v>8352.6299999999992</v>
      </c>
      <c r="J797" s="37">
        <v>368.48</v>
      </c>
      <c r="K797" s="37">
        <v>4575.6400000000003</v>
      </c>
      <c r="L797" s="37">
        <v>23742.85</v>
      </c>
      <c r="M797" s="37">
        <v>1039.0999999999999</v>
      </c>
      <c r="N797" s="37">
        <v>0</v>
      </c>
    </row>
    <row r="798" spans="1:14">
      <c r="A798" s="22" t="s">
        <v>843</v>
      </c>
      <c r="B798" s="22" t="s">
        <v>221</v>
      </c>
      <c r="C798" s="22">
        <v>111100</v>
      </c>
      <c r="D798" s="22">
        <v>410005</v>
      </c>
      <c r="E798" s="22" t="str">
        <f t="shared" si="12"/>
        <v>111100410005</v>
      </c>
      <c r="F798" s="37">
        <v>3000</v>
      </c>
      <c r="G798" s="37">
        <v>3000</v>
      </c>
      <c r="H798" s="37">
        <v>0</v>
      </c>
      <c r="I798" s="37">
        <v>0</v>
      </c>
      <c r="J798" s="37">
        <v>0</v>
      </c>
      <c r="K798" s="37">
        <v>5985.97</v>
      </c>
      <c r="L798" s="37">
        <v>4217.62</v>
      </c>
      <c r="M798" s="37">
        <v>5743.87</v>
      </c>
      <c r="N798" s="37">
        <v>0</v>
      </c>
    </row>
    <row r="799" spans="1:14">
      <c r="A799" s="22" t="s">
        <v>843</v>
      </c>
      <c r="B799" s="22" t="s">
        <v>229</v>
      </c>
      <c r="C799" s="22">
        <v>111100</v>
      </c>
      <c r="D799" s="22">
        <v>500104</v>
      </c>
      <c r="E799" s="22" t="str">
        <f t="shared" si="12"/>
        <v>111100500104</v>
      </c>
      <c r="F799" s="37">
        <v>121801</v>
      </c>
      <c r="G799" s="37">
        <v>121801</v>
      </c>
      <c r="H799" s="37">
        <v>25970</v>
      </c>
      <c r="I799" s="37">
        <v>25970</v>
      </c>
      <c r="J799" s="37">
        <v>0</v>
      </c>
      <c r="K799" s="37">
        <v>66576.53</v>
      </c>
      <c r="L799" s="37">
        <v>3057.96</v>
      </c>
      <c r="M799" s="37">
        <v>7490.92</v>
      </c>
      <c r="N799" s="37">
        <v>0</v>
      </c>
    </row>
    <row r="800" spans="1:14">
      <c r="A800" s="22" t="s">
        <v>843</v>
      </c>
      <c r="B800" s="22" t="s">
        <v>230</v>
      </c>
      <c r="C800" s="22">
        <v>111100</v>
      </c>
      <c r="D800" s="22">
        <v>500105</v>
      </c>
      <c r="E800" s="22" t="str">
        <f t="shared" si="12"/>
        <v>111100500105</v>
      </c>
      <c r="F800" s="37">
        <v>0</v>
      </c>
      <c r="G800" s="37">
        <v>0</v>
      </c>
      <c r="H800" s="37">
        <v>0</v>
      </c>
      <c r="I800" s="37">
        <v>0</v>
      </c>
      <c r="J800" s="37">
        <v>0</v>
      </c>
      <c r="K800" s="37">
        <v>4089.36</v>
      </c>
      <c r="L800" s="37">
        <v>0</v>
      </c>
      <c r="M800" s="37">
        <v>0</v>
      </c>
      <c r="N800" s="37">
        <v>0</v>
      </c>
    </row>
    <row r="801" spans="1:14">
      <c r="A801" s="22" t="s">
        <v>843</v>
      </c>
      <c r="B801" s="22" t="s">
        <v>231</v>
      </c>
      <c r="C801" s="22">
        <v>111100</v>
      </c>
      <c r="D801" s="22">
        <v>500107</v>
      </c>
      <c r="E801" s="22" t="str">
        <f t="shared" si="12"/>
        <v>111100500107</v>
      </c>
      <c r="F801" s="37">
        <v>0</v>
      </c>
      <c r="G801" s="37">
        <v>0</v>
      </c>
      <c r="H801" s="37">
        <v>0</v>
      </c>
      <c r="I801" s="37">
        <v>0</v>
      </c>
      <c r="J801" s="37">
        <v>0</v>
      </c>
      <c r="K801" s="37">
        <v>0</v>
      </c>
      <c r="L801" s="37">
        <v>281.52999999999997</v>
      </c>
      <c r="M801" s="37">
        <v>-296</v>
      </c>
      <c r="N801" s="37">
        <v>0</v>
      </c>
    </row>
    <row r="802" spans="1:14">
      <c r="A802" s="22" t="s">
        <v>843</v>
      </c>
      <c r="B802" s="22" t="s">
        <v>237</v>
      </c>
      <c r="C802" s="22">
        <v>111100</v>
      </c>
      <c r="D802" s="22">
        <v>500115</v>
      </c>
      <c r="E802" s="22" t="str">
        <f t="shared" si="12"/>
        <v>111100500115</v>
      </c>
      <c r="F802" s="37">
        <v>2500</v>
      </c>
      <c r="G802" s="37">
        <v>2500</v>
      </c>
      <c r="H802" s="37">
        <v>0</v>
      </c>
      <c r="I802" s="37">
        <v>0</v>
      </c>
      <c r="J802" s="37">
        <v>0</v>
      </c>
      <c r="K802" s="37">
        <v>0</v>
      </c>
      <c r="L802" s="37">
        <v>0</v>
      </c>
      <c r="M802" s="37">
        <v>0</v>
      </c>
      <c r="N802" s="37">
        <v>0</v>
      </c>
    </row>
    <row r="803" spans="1:14">
      <c r="A803" s="22" t="s">
        <v>843</v>
      </c>
      <c r="B803" s="22" t="s">
        <v>239</v>
      </c>
      <c r="C803" s="22">
        <v>111100</v>
      </c>
      <c r="D803" s="22">
        <v>500117</v>
      </c>
      <c r="E803" s="22" t="str">
        <f t="shared" si="12"/>
        <v>111100500117</v>
      </c>
      <c r="F803" s="37">
        <v>0</v>
      </c>
      <c r="G803" s="37">
        <v>0</v>
      </c>
      <c r="H803" s="37">
        <v>0</v>
      </c>
      <c r="I803" s="37">
        <v>0</v>
      </c>
      <c r="J803" s="37">
        <v>0</v>
      </c>
      <c r="K803" s="37">
        <v>0</v>
      </c>
      <c r="L803" s="37">
        <v>2391</v>
      </c>
      <c r="M803" s="37">
        <v>0</v>
      </c>
      <c r="N803" s="37">
        <v>0</v>
      </c>
    </row>
    <row r="804" spans="1:14">
      <c r="A804" s="22" t="s">
        <v>843</v>
      </c>
      <c r="B804" s="22" t="s">
        <v>240</v>
      </c>
      <c r="C804" s="22">
        <v>111100</v>
      </c>
      <c r="D804" s="22">
        <v>500118</v>
      </c>
      <c r="E804" s="22" t="str">
        <f t="shared" si="12"/>
        <v>111100500118</v>
      </c>
      <c r="F804" s="37">
        <v>10000</v>
      </c>
      <c r="G804" s="37">
        <v>10000</v>
      </c>
      <c r="H804" s="37">
        <v>-30</v>
      </c>
      <c r="I804" s="37">
        <v>-30</v>
      </c>
      <c r="J804" s="37">
        <v>0</v>
      </c>
      <c r="K804" s="37">
        <v>2512.3200000000002</v>
      </c>
      <c r="L804" s="37">
        <v>5249.43</v>
      </c>
      <c r="M804" s="37">
        <v>6264.62</v>
      </c>
      <c r="N804" s="37">
        <v>0</v>
      </c>
    </row>
    <row r="805" spans="1:14">
      <c r="A805" s="22" t="s">
        <v>843</v>
      </c>
      <c r="B805" s="22" t="s">
        <v>82</v>
      </c>
      <c r="C805" s="22">
        <v>111100</v>
      </c>
      <c r="D805" s="22">
        <v>500122</v>
      </c>
      <c r="E805" s="22" t="str">
        <f t="shared" si="12"/>
        <v>111100500122</v>
      </c>
      <c r="F805" s="37">
        <v>0</v>
      </c>
      <c r="G805" s="37">
        <v>0</v>
      </c>
      <c r="H805" s="37">
        <v>0</v>
      </c>
      <c r="I805" s="37">
        <v>0</v>
      </c>
      <c r="J805" s="37">
        <v>0</v>
      </c>
      <c r="K805" s="37">
        <v>3426.7</v>
      </c>
      <c r="L805" s="37">
        <v>0</v>
      </c>
      <c r="M805" s="37">
        <v>0</v>
      </c>
      <c r="N805" s="37">
        <v>0</v>
      </c>
    </row>
    <row r="806" spans="1:14">
      <c r="A806" s="22" t="s">
        <v>843</v>
      </c>
      <c r="B806" s="22" t="s">
        <v>244</v>
      </c>
      <c r="C806" s="22">
        <v>111100</v>
      </c>
      <c r="D806" s="22">
        <v>500125</v>
      </c>
      <c r="E806" s="22" t="str">
        <f t="shared" si="12"/>
        <v>111100500125</v>
      </c>
      <c r="F806" s="37">
        <v>0</v>
      </c>
      <c r="G806" s="37">
        <v>0</v>
      </c>
      <c r="H806" s="37">
        <v>0</v>
      </c>
      <c r="I806" s="37">
        <v>0</v>
      </c>
      <c r="J806" s="37">
        <v>0</v>
      </c>
      <c r="K806" s="37">
        <v>2747.87</v>
      </c>
      <c r="L806" s="37">
        <v>0</v>
      </c>
      <c r="M806" s="37">
        <v>500</v>
      </c>
      <c r="N806" s="37">
        <v>0</v>
      </c>
    </row>
    <row r="807" spans="1:14">
      <c r="A807" s="22" t="s">
        <v>843</v>
      </c>
      <c r="B807" s="22" t="s">
        <v>63</v>
      </c>
      <c r="C807" s="22">
        <v>111100</v>
      </c>
      <c r="D807" s="22">
        <v>500126</v>
      </c>
      <c r="E807" s="22" t="str">
        <f t="shared" si="12"/>
        <v>111100500126</v>
      </c>
      <c r="F807" s="37">
        <v>0</v>
      </c>
      <c r="G807" s="37">
        <v>0</v>
      </c>
      <c r="H807" s="37">
        <v>0</v>
      </c>
      <c r="I807" s="37">
        <v>0</v>
      </c>
      <c r="J807" s="37">
        <v>0</v>
      </c>
      <c r="K807" s="37">
        <v>0</v>
      </c>
      <c r="L807" s="37">
        <v>0</v>
      </c>
      <c r="M807" s="37">
        <v>100.75</v>
      </c>
      <c r="N807" s="37">
        <v>0</v>
      </c>
    </row>
    <row r="808" spans="1:14">
      <c r="A808" s="22" t="s">
        <v>843</v>
      </c>
      <c r="B808" s="22" t="s">
        <v>7</v>
      </c>
      <c r="C808" s="22">
        <v>111100</v>
      </c>
      <c r="D808" s="22">
        <v>500127</v>
      </c>
      <c r="E808" s="22" t="str">
        <f t="shared" si="12"/>
        <v>111100500127</v>
      </c>
      <c r="F808" s="37">
        <v>0</v>
      </c>
      <c r="G808" s="37">
        <v>0</v>
      </c>
      <c r="H808" s="37">
        <v>0</v>
      </c>
      <c r="I808" s="37">
        <v>0</v>
      </c>
      <c r="J808" s="37">
        <v>0</v>
      </c>
      <c r="K808" s="37">
        <v>104.3</v>
      </c>
      <c r="L808" s="37">
        <v>1675.81</v>
      </c>
      <c r="M808" s="37">
        <v>0</v>
      </c>
      <c r="N808" s="37">
        <v>0</v>
      </c>
    </row>
    <row r="809" spans="1:14">
      <c r="A809" s="22" t="s">
        <v>843</v>
      </c>
      <c r="B809" s="22" t="s">
        <v>260</v>
      </c>
      <c r="C809" s="22">
        <v>111100</v>
      </c>
      <c r="D809" s="22">
        <v>640001</v>
      </c>
      <c r="E809" s="22" t="str">
        <f t="shared" si="12"/>
        <v>111100640001</v>
      </c>
      <c r="F809" s="37">
        <v>0</v>
      </c>
      <c r="G809" s="37">
        <v>0</v>
      </c>
      <c r="H809" s="37">
        <v>0</v>
      </c>
      <c r="I809" s="37">
        <v>0</v>
      </c>
      <c r="J809" s="37">
        <v>0</v>
      </c>
      <c r="K809" s="37">
        <v>10153.74</v>
      </c>
      <c r="L809" s="37">
        <v>678</v>
      </c>
      <c r="M809" s="37">
        <v>0</v>
      </c>
      <c r="N809" s="37">
        <v>0</v>
      </c>
    </row>
    <row r="810" spans="1:14">
      <c r="A810" s="22" t="s">
        <v>843</v>
      </c>
      <c r="B810" s="22" t="s">
        <v>263</v>
      </c>
      <c r="C810" s="22">
        <v>111100</v>
      </c>
      <c r="D810" s="22">
        <v>640011</v>
      </c>
      <c r="E810" s="22" t="str">
        <f t="shared" si="12"/>
        <v>111100640011</v>
      </c>
      <c r="F810" s="37">
        <v>0</v>
      </c>
      <c r="G810" s="37">
        <v>0</v>
      </c>
      <c r="H810" s="37">
        <v>0</v>
      </c>
      <c r="I810" s="37">
        <v>0</v>
      </c>
      <c r="J810" s="37">
        <v>0</v>
      </c>
      <c r="K810" s="37">
        <v>0</v>
      </c>
      <c r="L810" s="37">
        <v>9962.6</v>
      </c>
      <c r="M810" s="37">
        <v>0</v>
      </c>
      <c r="N810" s="37">
        <v>0</v>
      </c>
    </row>
    <row r="811" spans="1:14">
      <c r="A811" s="22" t="s">
        <v>134</v>
      </c>
      <c r="B811" s="22" t="s">
        <v>823</v>
      </c>
      <c r="C811" s="22">
        <v>112000</v>
      </c>
      <c r="D811" s="22">
        <v>140015</v>
      </c>
      <c r="E811" s="22" t="str">
        <f t="shared" si="12"/>
        <v>112000140015</v>
      </c>
      <c r="F811" s="37">
        <v>6500</v>
      </c>
      <c r="G811" s="37">
        <v>6500</v>
      </c>
      <c r="H811" s="37">
        <v>0</v>
      </c>
      <c r="I811" s="37">
        <v>0</v>
      </c>
      <c r="J811" s="37">
        <v>0</v>
      </c>
      <c r="K811" s="37">
        <v>7828.55</v>
      </c>
      <c r="L811" s="37">
        <v>0</v>
      </c>
      <c r="M811" s="37">
        <v>0</v>
      </c>
      <c r="N811" s="37">
        <v>0</v>
      </c>
    </row>
    <row r="812" spans="1:14">
      <c r="A812" s="22" t="s">
        <v>134</v>
      </c>
      <c r="B812" s="22" t="s">
        <v>218</v>
      </c>
      <c r="C812" s="22">
        <v>112000</v>
      </c>
      <c r="D812" s="22">
        <v>410001</v>
      </c>
      <c r="E812" s="22" t="str">
        <f t="shared" si="12"/>
        <v>112000410001</v>
      </c>
      <c r="F812" s="37">
        <v>3500</v>
      </c>
      <c r="G812" s="37">
        <v>3500</v>
      </c>
      <c r="H812" s="37">
        <v>0</v>
      </c>
      <c r="I812" s="37">
        <v>0</v>
      </c>
      <c r="J812" s="37">
        <v>0</v>
      </c>
      <c r="K812" s="37">
        <v>0</v>
      </c>
      <c r="L812" s="37">
        <v>0</v>
      </c>
      <c r="M812" s="37">
        <v>0</v>
      </c>
      <c r="N812" s="37">
        <v>0</v>
      </c>
    </row>
    <row r="813" spans="1:14">
      <c r="A813" s="22" t="s">
        <v>134</v>
      </c>
      <c r="B813" s="22" t="s">
        <v>219</v>
      </c>
      <c r="C813" s="22">
        <v>112000</v>
      </c>
      <c r="D813" s="22">
        <v>410003</v>
      </c>
      <c r="E813" s="22" t="str">
        <f t="shared" si="12"/>
        <v>112000410003</v>
      </c>
      <c r="F813" s="37">
        <v>2500</v>
      </c>
      <c r="G813" s="37">
        <v>2500</v>
      </c>
      <c r="H813" s="37">
        <v>0</v>
      </c>
      <c r="I813" s="37">
        <v>0</v>
      </c>
      <c r="J813" s="37">
        <v>0</v>
      </c>
      <c r="K813" s="37">
        <v>0</v>
      </c>
      <c r="L813" s="37">
        <v>143.4</v>
      </c>
      <c r="M813" s="37">
        <v>0</v>
      </c>
      <c r="N813" s="37">
        <v>9</v>
      </c>
    </row>
    <row r="814" spans="1:14">
      <c r="A814" s="22" t="s">
        <v>134</v>
      </c>
      <c r="B814" s="22" t="s">
        <v>220</v>
      </c>
      <c r="C814" s="22">
        <v>112000</v>
      </c>
      <c r="D814" s="22">
        <v>410004</v>
      </c>
      <c r="E814" s="22" t="str">
        <f t="shared" si="12"/>
        <v>112000410004</v>
      </c>
      <c r="F814" s="37">
        <v>3500</v>
      </c>
      <c r="G814" s="37">
        <v>3500</v>
      </c>
      <c r="H814" s="37">
        <v>2000</v>
      </c>
      <c r="I814" s="37">
        <v>1156.5</v>
      </c>
      <c r="J814" s="37">
        <v>843.5</v>
      </c>
      <c r="K814" s="37">
        <v>1953.23</v>
      </c>
      <c r="L814" s="37">
        <v>2334.6</v>
      </c>
      <c r="M814" s="37">
        <v>3423.72</v>
      </c>
      <c r="N814" s="37">
        <v>983.92</v>
      </c>
    </row>
    <row r="815" spans="1:14">
      <c r="A815" s="22" t="s">
        <v>134</v>
      </c>
      <c r="B815" s="22" t="s">
        <v>221</v>
      </c>
      <c r="C815" s="22">
        <v>112000</v>
      </c>
      <c r="D815" s="22">
        <v>410005</v>
      </c>
      <c r="E815" s="22" t="str">
        <f t="shared" si="12"/>
        <v>112000410005</v>
      </c>
      <c r="F815" s="37">
        <v>0</v>
      </c>
      <c r="G815" s="37">
        <v>0</v>
      </c>
      <c r="H815" s="37">
        <v>0</v>
      </c>
      <c r="I815" s="37">
        <v>0</v>
      </c>
      <c r="J815" s="37">
        <v>0</v>
      </c>
      <c r="K815" s="37">
        <v>476.61</v>
      </c>
      <c r="L815" s="37">
        <v>0</v>
      </c>
      <c r="M815" s="37">
        <v>0</v>
      </c>
      <c r="N815" s="37">
        <v>0</v>
      </c>
    </row>
    <row r="816" spans="1:14">
      <c r="A816" s="22" t="s">
        <v>134</v>
      </c>
      <c r="B816" s="22" t="s">
        <v>229</v>
      </c>
      <c r="C816" s="22">
        <v>112000</v>
      </c>
      <c r="D816" s="22">
        <v>500104</v>
      </c>
      <c r="E816" s="22" t="str">
        <f t="shared" si="12"/>
        <v>112000500104</v>
      </c>
      <c r="F816" s="37">
        <v>9716</v>
      </c>
      <c r="G816" s="37">
        <v>9716</v>
      </c>
      <c r="H816" s="37">
        <v>1295</v>
      </c>
      <c r="I816" s="37">
        <v>1295</v>
      </c>
      <c r="J816" s="37">
        <v>0</v>
      </c>
      <c r="K816" s="37">
        <v>7023</v>
      </c>
      <c r="L816" s="37">
        <v>0</v>
      </c>
      <c r="M816" s="37">
        <v>0</v>
      </c>
      <c r="N816" s="37">
        <v>0</v>
      </c>
    </row>
    <row r="817" spans="1:14">
      <c r="A817" s="22" t="s">
        <v>134</v>
      </c>
      <c r="B817" s="22" t="s">
        <v>236</v>
      </c>
      <c r="C817" s="22">
        <v>112000</v>
      </c>
      <c r="D817" s="22">
        <v>500114</v>
      </c>
      <c r="E817" s="22" t="str">
        <f t="shared" si="12"/>
        <v>112000500114</v>
      </c>
      <c r="F817" s="37">
        <v>0</v>
      </c>
      <c r="G817" s="37">
        <v>0</v>
      </c>
      <c r="H817" s="37">
        <v>0</v>
      </c>
      <c r="I817" s="37">
        <v>0</v>
      </c>
      <c r="J817" s="37">
        <v>0</v>
      </c>
      <c r="K817" s="37">
        <v>0</v>
      </c>
      <c r="L817" s="37">
        <v>0</v>
      </c>
      <c r="M817" s="37">
        <v>0</v>
      </c>
      <c r="N817" s="37">
        <v>874.28</v>
      </c>
    </row>
    <row r="818" spans="1:14">
      <c r="A818" s="22" t="s">
        <v>134</v>
      </c>
      <c r="B818" s="22" t="s">
        <v>237</v>
      </c>
      <c r="C818" s="22">
        <v>112000</v>
      </c>
      <c r="D818" s="22">
        <v>500115</v>
      </c>
      <c r="E818" s="22" t="str">
        <f t="shared" si="12"/>
        <v>112000500115</v>
      </c>
      <c r="F818" s="37">
        <v>0</v>
      </c>
      <c r="G818" s="37">
        <v>0</v>
      </c>
      <c r="H818" s="37">
        <v>0</v>
      </c>
      <c r="I818" s="37">
        <v>0</v>
      </c>
      <c r="J818" s="37">
        <v>0</v>
      </c>
      <c r="K818" s="37">
        <v>0</v>
      </c>
      <c r="L818" s="37">
        <v>0</v>
      </c>
      <c r="M818" s="37">
        <v>0</v>
      </c>
      <c r="N818" s="37">
        <v>158.86000000000001</v>
      </c>
    </row>
    <row r="819" spans="1:14">
      <c r="A819" s="22" t="s">
        <v>134</v>
      </c>
      <c r="B819" s="22" t="s">
        <v>82</v>
      </c>
      <c r="C819" s="22">
        <v>112000</v>
      </c>
      <c r="D819" s="22">
        <v>500122</v>
      </c>
      <c r="E819" s="22" t="str">
        <f t="shared" si="12"/>
        <v>112000500122</v>
      </c>
      <c r="F819" s="37">
        <v>0</v>
      </c>
      <c r="G819" s="37">
        <v>0</v>
      </c>
      <c r="H819" s="37">
        <v>0</v>
      </c>
      <c r="I819" s="37">
        <v>0</v>
      </c>
      <c r="J819" s="37">
        <v>0</v>
      </c>
      <c r="K819" s="37">
        <v>672.89</v>
      </c>
      <c r="L819" s="37">
        <v>0</v>
      </c>
      <c r="M819" s="37">
        <v>0</v>
      </c>
      <c r="N819" s="37">
        <v>0</v>
      </c>
    </row>
    <row r="820" spans="1:14">
      <c r="A820" s="22" t="s">
        <v>19</v>
      </c>
      <c r="B820" s="22" t="s">
        <v>823</v>
      </c>
      <c r="C820" s="22">
        <v>112001</v>
      </c>
      <c r="D820" s="22">
        <v>140015</v>
      </c>
      <c r="E820" s="22" t="str">
        <f t="shared" si="12"/>
        <v>112001140015</v>
      </c>
      <c r="F820" s="37">
        <v>0</v>
      </c>
      <c r="G820" s="37">
        <v>0</v>
      </c>
      <c r="H820" s="37">
        <v>0</v>
      </c>
      <c r="I820" s="37">
        <v>0</v>
      </c>
      <c r="J820" s="37">
        <v>0</v>
      </c>
      <c r="K820" s="37">
        <v>5263.49</v>
      </c>
      <c r="L820" s="37">
        <v>7616.4</v>
      </c>
      <c r="M820" s="37">
        <v>0</v>
      </c>
      <c r="N820" s="37">
        <v>0</v>
      </c>
    </row>
    <row r="821" spans="1:14">
      <c r="A821" s="22" t="s">
        <v>19</v>
      </c>
      <c r="B821" s="22" t="s">
        <v>194</v>
      </c>
      <c r="C821" s="22">
        <v>112001</v>
      </c>
      <c r="D821" s="22">
        <v>230050</v>
      </c>
      <c r="E821" s="22" t="str">
        <f t="shared" si="12"/>
        <v>112001230050</v>
      </c>
      <c r="F821" s="37">
        <v>0</v>
      </c>
      <c r="G821" s="37">
        <v>0</v>
      </c>
      <c r="H821" s="37">
        <v>0</v>
      </c>
      <c r="I821" s="37">
        <v>0</v>
      </c>
      <c r="J821" s="37">
        <v>0</v>
      </c>
      <c r="K821" s="37">
        <v>655.59</v>
      </c>
      <c r="L821" s="37">
        <v>0</v>
      </c>
      <c r="M821" s="37">
        <v>0</v>
      </c>
      <c r="N821" s="37">
        <v>0</v>
      </c>
    </row>
    <row r="822" spans="1:14">
      <c r="A822" s="22" t="s">
        <v>19</v>
      </c>
      <c r="B822" s="22" t="s">
        <v>219</v>
      </c>
      <c r="C822" s="22">
        <v>112001</v>
      </c>
      <c r="D822" s="22">
        <v>410003</v>
      </c>
      <c r="E822" s="22" t="str">
        <f t="shared" si="12"/>
        <v>112001410003</v>
      </c>
      <c r="F822" s="37">
        <v>0</v>
      </c>
      <c r="G822" s="37">
        <v>0</v>
      </c>
      <c r="H822" s="37">
        <v>0</v>
      </c>
      <c r="I822" s="37">
        <v>0</v>
      </c>
      <c r="J822" s="37">
        <v>0</v>
      </c>
      <c r="K822" s="37">
        <v>0</v>
      </c>
      <c r="L822" s="37">
        <v>960.06</v>
      </c>
      <c r="M822" s="37">
        <v>828.72</v>
      </c>
      <c r="N822" s="37">
        <v>426.6</v>
      </c>
    </row>
    <row r="823" spans="1:14">
      <c r="A823" s="22" t="s">
        <v>19</v>
      </c>
      <c r="B823" s="22" t="s">
        <v>220</v>
      </c>
      <c r="C823" s="22">
        <v>112001</v>
      </c>
      <c r="D823" s="22">
        <v>410004</v>
      </c>
      <c r="E823" s="22" t="str">
        <f t="shared" si="12"/>
        <v>112001410004</v>
      </c>
      <c r="F823" s="37">
        <v>500</v>
      </c>
      <c r="G823" s="37">
        <v>500</v>
      </c>
      <c r="H823" s="37">
        <v>0</v>
      </c>
      <c r="I823" s="37">
        <v>0</v>
      </c>
      <c r="J823" s="37">
        <v>0</v>
      </c>
      <c r="K823" s="37">
        <v>0</v>
      </c>
      <c r="L823" s="37">
        <v>0</v>
      </c>
      <c r="M823" s="37">
        <v>0</v>
      </c>
      <c r="N823" s="37">
        <v>0</v>
      </c>
    </row>
    <row r="824" spans="1:14">
      <c r="A824" s="22" t="s">
        <v>19</v>
      </c>
      <c r="B824" s="22" t="s">
        <v>221</v>
      </c>
      <c r="C824" s="22">
        <v>112001</v>
      </c>
      <c r="D824" s="22">
        <v>410005</v>
      </c>
      <c r="E824" s="22" t="str">
        <f t="shared" si="12"/>
        <v>112001410005</v>
      </c>
      <c r="F824" s="37">
        <v>0</v>
      </c>
      <c r="G824" s="37">
        <v>0</v>
      </c>
      <c r="H824" s="37">
        <v>0</v>
      </c>
      <c r="I824" s="37">
        <v>0</v>
      </c>
      <c r="J824" s="37">
        <v>0</v>
      </c>
      <c r="K824" s="37">
        <v>0</v>
      </c>
      <c r="L824" s="37">
        <v>0</v>
      </c>
      <c r="M824" s="37">
        <v>273.35000000000002</v>
      </c>
      <c r="N824" s="37">
        <v>0</v>
      </c>
    </row>
    <row r="825" spans="1:14">
      <c r="A825" s="22" t="s">
        <v>19</v>
      </c>
      <c r="B825" s="22" t="s">
        <v>229</v>
      </c>
      <c r="C825" s="22">
        <v>112001</v>
      </c>
      <c r="D825" s="22">
        <v>500104</v>
      </c>
      <c r="E825" s="22" t="str">
        <f t="shared" si="12"/>
        <v>112001500104</v>
      </c>
      <c r="F825" s="37">
        <v>0</v>
      </c>
      <c r="G825" s="37">
        <v>0</v>
      </c>
      <c r="H825" s="37">
        <v>0</v>
      </c>
      <c r="I825" s="37">
        <v>0</v>
      </c>
      <c r="J825" s="37">
        <v>0</v>
      </c>
      <c r="K825" s="37">
        <v>0</v>
      </c>
      <c r="L825" s="37">
        <v>18505</v>
      </c>
      <c r="M825" s="37">
        <v>0</v>
      </c>
      <c r="N825" s="37">
        <v>0</v>
      </c>
    </row>
    <row r="826" spans="1:14">
      <c r="A826" s="22" t="s">
        <v>19</v>
      </c>
      <c r="B826" s="22" t="s">
        <v>240</v>
      </c>
      <c r="C826" s="22">
        <v>112001</v>
      </c>
      <c r="D826" s="22">
        <v>500118</v>
      </c>
      <c r="E826" s="22" t="str">
        <f t="shared" si="12"/>
        <v>112001500118</v>
      </c>
      <c r="F826" s="37">
        <v>2800</v>
      </c>
      <c r="G826" s="37">
        <v>2800</v>
      </c>
      <c r="H826" s="37">
        <v>0</v>
      </c>
      <c r="I826" s="37">
        <v>0</v>
      </c>
      <c r="J826" s="37">
        <v>0</v>
      </c>
      <c r="K826" s="37">
        <v>0</v>
      </c>
      <c r="L826" s="37">
        <v>0</v>
      </c>
      <c r="M826" s="37">
        <v>0</v>
      </c>
      <c r="N826" s="37">
        <v>0</v>
      </c>
    </row>
    <row r="827" spans="1:14">
      <c r="A827" s="22" t="s">
        <v>19</v>
      </c>
      <c r="B827" s="22" t="s">
        <v>82</v>
      </c>
      <c r="C827" s="22">
        <v>112001</v>
      </c>
      <c r="D827" s="22">
        <v>500122</v>
      </c>
      <c r="E827" s="22" t="str">
        <f t="shared" si="12"/>
        <v>112001500122</v>
      </c>
      <c r="F827" s="37">
        <v>0</v>
      </c>
      <c r="G827" s="37">
        <v>0</v>
      </c>
      <c r="H827" s="37">
        <v>0</v>
      </c>
      <c r="I827" s="37">
        <v>0</v>
      </c>
      <c r="J827" s="37">
        <v>0</v>
      </c>
      <c r="K827" s="37">
        <v>285.14999999999998</v>
      </c>
      <c r="L827" s="37">
        <v>1096.1199999999999</v>
      </c>
      <c r="M827" s="37">
        <v>0</v>
      </c>
      <c r="N827" s="37">
        <v>0</v>
      </c>
    </row>
    <row r="828" spans="1:14">
      <c r="A828" s="22" t="s">
        <v>20</v>
      </c>
      <c r="B828" s="22" t="s">
        <v>823</v>
      </c>
      <c r="C828" s="22">
        <v>112002</v>
      </c>
      <c r="D828" s="22">
        <v>140015</v>
      </c>
      <c r="E828" s="22" t="str">
        <f t="shared" si="12"/>
        <v>112002140015</v>
      </c>
      <c r="F828" s="37">
        <v>0</v>
      </c>
      <c r="G828" s="37">
        <v>0</v>
      </c>
      <c r="H828" s="37">
        <v>0</v>
      </c>
      <c r="I828" s="37">
        <v>0</v>
      </c>
      <c r="J828" s="37">
        <v>0</v>
      </c>
      <c r="K828" s="37">
        <v>0</v>
      </c>
      <c r="L828" s="37">
        <v>2426.4899999999998</v>
      </c>
      <c r="M828" s="37">
        <v>1178.0899999999999</v>
      </c>
      <c r="N828" s="37">
        <v>0</v>
      </c>
    </row>
    <row r="829" spans="1:14">
      <c r="A829" s="22" t="s">
        <v>20</v>
      </c>
      <c r="B829" s="22" t="s">
        <v>192</v>
      </c>
      <c r="C829" s="22">
        <v>112002</v>
      </c>
      <c r="D829" s="22">
        <v>230020</v>
      </c>
      <c r="E829" s="22" t="str">
        <f t="shared" si="12"/>
        <v>112002230020</v>
      </c>
      <c r="F829" s="37">
        <v>0</v>
      </c>
      <c r="G829" s="37">
        <v>0</v>
      </c>
      <c r="H829" s="37">
        <v>0</v>
      </c>
      <c r="I829" s="37">
        <v>0</v>
      </c>
      <c r="J829" s="37">
        <v>0</v>
      </c>
      <c r="K829" s="37">
        <v>479.84</v>
      </c>
      <c r="L829" s="37">
        <v>0</v>
      </c>
      <c r="M829" s="37">
        <v>0</v>
      </c>
      <c r="N829" s="37">
        <v>0</v>
      </c>
    </row>
    <row r="830" spans="1:14">
      <c r="A830" s="22" t="s">
        <v>20</v>
      </c>
      <c r="B830" s="22" t="s">
        <v>194</v>
      </c>
      <c r="C830" s="22">
        <v>112002</v>
      </c>
      <c r="D830" s="22">
        <v>230050</v>
      </c>
      <c r="E830" s="22" t="str">
        <f t="shared" si="12"/>
        <v>112002230050</v>
      </c>
      <c r="F830" s="37">
        <v>0</v>
      </c>
      <c r="G830" s="37">
        <v>0</v>
      </c>
      <c r="H830" s="37">
        <v>0</v>
      </c>
      <c r="I830" s="37">
        <v>0</v>
      </c>
      <c r="J830" s="37">
        <v>0</v>
      </c>
      <c r="K830" s="37">
        <v>4311</v>
      </c>
      <c r="L830" s="37">
        <v>0</v>
      </c>
      <c r="M830" s="37">
        <v>0</v>
      </c>
      <c r="N830" s="37">
        <v>0</v>
      </c>
    </row>
    <row r="831" spans="1:14">
      <c r="A831" s="22" t="s">
        <v>20</v>
      </c>
      <c r="B831" s="22" t="s">
        <v>218</v>
      </c>
      <c r="C831" s="22">
        <v>112002</v>
      </c>
      <c r="D831" s="22">
        <v>410001</v>
      </c>
      <c r="E831" s="22" t="str">
        <f t="shared" si="12"/>
        <v>112002410001</v>
      </c>
      <c r="F831" s="37">
        <v>0</v>
      </c>
      <c r="G831" s="37">
        <v>0</v>
      </c>
      <c r="H831" s="37">
        <v>0</v>
      </c>
      <c r="I831" s="37">
        <v>0</v>
      </c>
      <c r="J831" s="37">
        <v>0</v>
      </c>
      <c r="K831" s="37">
        <v>0</v>
      </c>
      <c r="L831" s="37">
        <v>1223.53</v>
      </c>
      <c r="M831" s="37">
        <v>0</v>
      </c>
      <c r="N831" s="37">
        <v>0</v>
      </c>
    </row>
    <row r="832" spans="1:14">
      <c r="A832" s="22" t="s">
        <v>20</v>
      </c>
      <c r="B832" s="22" t="s">
        <v>219</v>
      </c>
      <c r="C832" s="22">
        <v>112002</v>
      </c>
      <c r="D832" s="22">
        <v>410003</v>
      </c>
      <c r="E832" s="22" t="str">
        <f t="shared" si="12"/>
        <v>112002410003</v>
      </c>
      <c r="F832" s="37">
        <v>0</v>
      </c>
      <c r="G832" s="37">
        <v>0</v>
      </c>
      <c r="H832" s="37">
        <v>0</v>
      </c>
      <c r="I832" s="37">
        <v>0</v>
      </c>
      <c r="J832" s="37">
        <v>0</v>
      </c>
      <c r="K832" s="37">
        <v>0</v>
      </c>
      <c r="L832" s="37">
        <v>182.94</v>
      </c>
      <c r="M832" s="37">
        <v>587.4</v>
      </c>
      <c r="N832" s="37">
        <v>163.38</v>
      </c>
    </row>
    <row r="833" spans="1:14">
      <c r="A833" s="22" t="s">
        <v>20</v>
      </c>
      <c r="B833" s="22" t="s">
        <v>220</v>
      </c>
      <c r="C833" s="22">
        <v>112002</v>
      </c>
      <c r="D833" s="22">
        <v>410004</v>
      </c>
      <c r="E833" s="22" t="str">
        <f t="shared" si="12"/>
        <v>112002410004</v>
      </c>
      <c r="F833" s="37">
        <v>5000</v>
      </c>
      <c r="G833" s="37">
        <v>5000</v>
      </c>
      <c r="H833" s="37">
        <v>0</v>
      </c>
      <c r="I833" s="37">
        <v>0</v>
      </c>
      <c r="J833" s="37">
        <v>0</v>
      </c>
      <c r="K833" s="37">
        <v>958.07</v>
      </c>
      <c r="L833" s="37">
        <v>3148.82</v>
      </c>
      <c r="M833" s="37">
        <v>42.25</v>
      </c>
      <c r="N833" s="37">
        <v>0</v>
      </c>
    </row>
    <row r="834" spans="1:14">
      <c r="A834" s="22" t="s">
        <v>20</v>
      </c>
      <c r="B834" s="22" t="s">
        <v>221</v>
      </c>
      <c r="C834" s="22">
        <v>112002</v>
      </c>
      <c r="D834" s="22">
        <v>410005</v>
      </c>
      <c r="E834" s="22" t="str">
        <f t="shared" si="12"/>
        <v>112002410005</v>
      </c>
      <c r="F834" s="37">
        <v>0</v>
      </c>
      <c r="G834" s="37">
        <v>0</v>
      </c>
      <c r="H834" s="37">
        <v>0</v>
      </c>
      <c r="I834" s="37">
        <v>0</v>
      </c>
      <c r="J834" s="37">
        <v>0</v>
      </c>
      <c r="K834" s="37">
        <v>0</v>
      </c>
      <c r="L834" s="37">
        <v>108.93</v>
      </c>
      <c r="M834" s="37">
        <v>0</v>
      </c>
      <c r="N834" s="37">
        <v>0</v>
      </c>
    </row>
    <row r="835" spans="1:14">
      <c r="A835" s="22" t="s">
        <v>20</v>
      </c>
      <c r="B835" s="22" t="s">
        <v>229</v>
      </c>
      <c r="C835" s="22">
        <v>112002</v>
      </c>
      <c r="D835" s="22">
        <v>500104</v>
      </c>
      <c r="E835" s="22" t="str">
        <f t="shared" ref="E835:E898" si="13">CONCATENATE(C835,D835)</f>
        <v>112002500104</v>
      </c>
      <c r="F835" s="37">
        <v>0</v>
      </c>
      <c r="G835" s="37">
        <v>0</v>
      </c>
      <c r="H835" s="37">
        <v>0</v>
      </c>
      <c r="I835" s="37">
        <v>0</v>
      </c>
      <c r="J835" s="37">
        <v>0</v>
      </c>
      <c r="K835" s="37">
        <v>7482.35</v>
      </c>
      <c r="L835" s="37">
        <v>5100.95</v>
      </c>
      <c r="M835" s="37">
        <v>17500</v>
      </c>
      <c r="N835" s="37">
        <v>0</v>
      </c>
    </row>
    <row r="836" spans="1:14">
      <c r="A836" s="22" t="s">
        <v>20</v>
      </c>
      <c r="B836" s="22" t="s">
        <v>240</v>
      </c>
      <c r="C836" s="22">
        <v>112002</v>
      </c>
      <c r="D836" s="22">
        <v>500118</v>
      </c>
      <c r="E836" s="22" t="str">
        <f t="shared" si="13"/>
        <v>112002500118</v>
      </c>
      <c r="F836" s="37">
        <v>2740</v>
      </c>
      <c r="G836" s="37">
        <v>2740</v>
      </c>
      <c r="H836" s="37">
        <v>0</v>
      </c>
      <c r="I836" s="37">
        <v>0</v>
      </c>
      <c r="J836" s="37">
        <v>0</v>
      </c>
      <c r="K836" s="37">
        <v>629.1</v>
      </c>
      <c r="L836" s="37">
        <v>1471.23</v>
      </c>
      <c r="M836" s="37">
        <v>59.6</v>
      </c>
      <c r="N836" s="37">
        <v>0</v>
      </c>
    </row>
    <row r="837" spans="1:14">
      <c r="A837" s="22" t="s">
        <v>20</v>
      </c>
      <c r="B837" s="22" t="s">
        <v>63</v>
      </c>
      <c r="C837" s="22">
        <v>112002</v>
      </c>
      <c r="D837" s="22">
        <v>500126</v>
      </c>
      <c r="E837" s="22" t="str">
        <f t="shared" si="13"/>
        <v>112002500126</v>
      </c>
      <c r="F837" s="37">
        <v>0</v>
      </c>
      <c r="G837" s="37">
        <v>0</v>
      </c>
      <c r="H837" s="37">
        <v>0</v>
      </c>
      <c r="I837" s="37">
        <v>0</v>
      </c>
      <c r="J837" s="37">
        <v>0</v>
      </c>
      <c r="K837" s="37">
        <v>0</v>
      </c>
      <c r="L837" s="37">
        <v>20550</v>
      </c>
      <c r="M837" s="37">
        <v>0</v>
      </c>
      <c r="N837" s="37">
        <v>0</v>
      </c>
    </row>
    <row r="838" spans="1:14">
      <c r="A838" s="22" t="s">
        <v>20</v>
      </c>
      <c r="B838" s="22" t="s">
        <v>7</v>
      </c>
      <c r="C838" s="22">
        <v>112002</v>
      </c>
      <c r="D838" s="22">
        <v>500127</v>
      </c>
      <c r="E838" s="22" t="str">
        <f t="shared" si="13"/>
        <v>112002500127</v>
      </c>
      <c r="F838" s="37">
        <v>0</v>
      </c>
      <c r="G838" s="37">
        <v>0</v>
      </c>
      <c r="H838" s="37">
        <v>0</v>
      </c>
      <c r="I838" s="37">
        <v>0</v>
      </c>
      <c r="J838" s="37">
        <v>0</v>
      </c>
      <c r="K838" s="37">
        <v>0</v>
      </c>
      <c r="L838" s="37">
        <v>465.55</v>
      </c>
      <c r="M838" s="37">
        <v>0</v>
      </c>
      <c r="N838" s="37">
        <v>0</v>
      </c>
    </row>
    <row r="839" spans="1:14">
      <c r="A839" s="22" t="s">
        <v>20</v>
      </c>
      <c r="B839" s="22" t="s">
        <v>260</v>
      </c>
      <c r="C839" s="22">
        <v>112002</v>
      </c>
      <c r="D839" s="22">
        <v>640001</v>
      </c>
      <c r="E839" s="22" t="str">
        <f t="shared" si="13"/>
        <v>112002640001</v>
      </c>
      <c r="F839" s="37">
        <v>5000</v>
      </c>
      <c r="G839" s="37">
        <v>5000</v>
      </c>
      <c r="H839" s="37">
        <v>0</v>
      </c>
      <c r="I839" s="37">
        <v>0</v>
      </c>
      <c r="J839" s="37">
        <v>0</v>
      </c>
      <c r="K839" s="37">
        <v>8298.06</v>
      </c>
      <c r="L839" s="37">
        <v>6453.81</v>
      </c>
      <c r="M839" s="37">
        <v>0</v>
      </c>
      <c r="N839" s="37">
        <v>0</v>
      </c>
    </row>
    <row r="840" spans="1:14">
      <c r="A840" s="22" t="s">
        <v>20</v>
      </c>
      <c r="B840" s="22" t="s">
        <v>263</v>
      </c>
      <c r="C840" s="22">
        <v>112002</v>
      </c>
      <c r="D840" s="22">
        <v>640011</v>
      </c>
      <c r="E840" s="22" t="str">
        <f t="shared" si="13"/>
        <v>112002640011</v>
      </c>
      <c r="F840" s="37">
        <v>10000</v>
      </c>
      <c r="G840" s="37">
        <v>10000</v>
      </c>
      <c r="H840" s="37">
        <v>0</v>
      </c>
      <c r="I840" s="37">
        <v>0</v>
      </c>
      <c r="J840" s="37">
        <v>0</v>
      </c>
      <c r="K840" s="37">
        <v>0</v>
      </c>
      <c r="L840" s="37">
        <v>0</v>
      </c>
      <c r="M840" s="37">
        <v>0</v>
      </c>
      <c r="N840" s="37">
        <v>0</v>
      </c>
    </row>
    <row r="841" spans="1:14">
      <c r="A841" s="22" t="s">
        <v>21</v>
      </c>
      <c r="B841" s="22" t="s">
        <v>195</v>
      </c>
      <c r="C841" s="22">
        <v>112003</v>
      </c>
      <c r="D841" s="22">
        <v>240010</v>
      </c>
      <c r="E841" s="22" t="str">
        <f t="shared" si="13"/>
        <v>112003240010</v>
      </c>
      <c r="F841" s="37">
        <v>20700</v>
      </c>
      <c r="G841" s="37">
        <v>20700</v>
      </c>
      <c r="H841" s="37">
        <v>2546</v>
      </c>
      <c r="I841" s="37">
        <v>2546</v>
      </c>
      <c r="J841" s="37">
        <v>0</v>
      </c>
      <c r="K841" s="37">
        <v>14796</v>
      </c>
      <c r="L841" s="37">
        <v>21837.759999999998</v>
      </c>
      <c r="M841" s="37">
        <v>16477.259999999998</v>
      </c>
      <c r="N841" s="37">
        <v>2050.88</v>
      </c>
    </row>
    <row r="842" spans="1:14">
      <c r="A842" s="22" t="s">
        <v>21</v>
      </c>
      <c r="B842" s="22" t="s">
        <v>218</v>
      </c>
      <c r="C842" s="22">
        <v>112003</v>
      </c>
      <c r="D842" s="22">
        <v>410001</v>
      </c>
      <c r="E842" s="22" t="str">
        <f t="shared" si="13"/>
        <v>112003410001</v>
      </c>
      <c r="F842" s="37">
        <v>0</v>
      </c>
      <c r="G842" s="37">
        <v>0</v>
      </c>
      <c r="H842" s="37">
        <v>0</v>
      </c>
      <c r="I842" s="37">
        <v>0</v>
      </c>
      <c r="J842" s="37">
        <v>0</v>
      </c>
      <c r="K842" s="37">
        <v>0</v>
      </c>
      <c r="L842" s="37">
        <v>0</v>
      </c>
      <c r="M842" s="37">
        <v>0</v>
      </c>
      <c r="N842" s="37">
        <v>81.78</v>
      </c>
    </row>
    <row r="843" spans="1:14">
      <c r="A843" s="22" t="s">
        <v>21</v>
      </c>
      <c r="B843" s="22" t="s">
        <v>219</v>
      </c>
      <c r="C843" s="22">
        <v>112003</v>
      </c>
      <c r="D843" s="22">
        <v>410003</v>
      </c>
      <c r="E843" s="22" t="str">
        <f t="shared" si="13"/>
        <v>112003410003</v>
      </c>
      <c r="F843" s="37">
        <v>200</v>
      </c>
      <c r="G843" s="37">
        <v>200</v>
      </c>
      <c r="H843" s="37">
        <v>0</v>
      </c>
      <c r="I843" s="37">
        <v>0</v>
      </c>
      <c r="J843" s="37">
        <v>0</v>
      </c>
      <c r="K843" s="37">
        <v>0</v>
      </c>
      <c r="L843" s="37">
        <v>0</v>
      </c>
      <c r="M843" s="37">
        <v>48.72</v>
      </c>
      <c r="N843" s="37">
        <v>8.6999999999999993</v>
      </c>
    </row>
    <row r="844" spans="1:14">
      <c r="A844" s="22" t="s">
        <v>21</v>
      </c>
      <c r="B844" s="22" t="s">
        <v>220</v>
      </c>
      <c r="C844" s="22">
        <v>112003</v>
      </c>
      <c r="D844" s="22">
        <v>410004</v>
      </c>
      <c r="E844" s="22" t="str">
        <f t="shared" si="13"/>
        <v>112003410004</v>
      </c>
      <c r="F844" s="37">
        <v>1200</v>
      </c>
      <c r="G844" s="37">
        <v>1200</v>
      </c>
      <c r="H844" s="37">
        <v>0</v>
      </c>
      <c r="I844" s="37">
        <v>0</v>
      </c>
      <c r="J844" s="37">
        <v>0</v>
      </c>
      <c r="K844" s="37">
        <v>0</v>
      </c>
      <c r="L844" s="37">
        <v>87.36</v>
      </c>
      <c r="M844" s="37">
        <v>3827.4</v>
      </c>
      <c r="N844" s="37">
        <v>4366.55</v>
      </c>
    </row>
    <row r="845" spans="1:14">
      <c r="A845" s="22" t="s">
        <v>21</v>
      </c>
      <c r="B845" s="22" t="s">
        <v>229</v>
      </c>
      <c r="C845" s="22">
        <v>112003</v>
      </c>
      <c r="D845" s="22">
        <v>500104</v>
      </c>
      <c r="E845" s="22" t="str">
        <f t="shared" si="13"/>
        <v>112003500104</v>
      </c>
      <c r="F845" s="37">
        <v>0</v>
      </c>
      <c r="G845" s="37">
        <v>0</v>
      </c>
      <c r="H845" s="37">
        <v>0</v>
      </c>
      <c r="I845" s="37">
        <v>0</v>
      </c>
      <c r="J845" s="37">
        <v>0</v>
      </c>
      <c r="K845" s="37">
        <v>0</v>
      </c>
      <c r="L845" s="37">
        <v>0</v>
      </c>
      <c r="M845" s="37">
        <v>0</v>
      </c>
      <c r="N845" s="37">
        <v>3000</v>
      </c>
    </row>
    <row r="846" spans="1:14">
      <c r="A846" s="22" t="s">
        <v>21</v>
      </c>
      <c r="B846" s="22" t="s">
        <v>231</v>
      </c>
      <c r="C846" s="22">
        <v>112003</v>
      </c>
      <c r="D846" s="22">
        <v>500107</v>
      </c>
      <c r="E846" s="22" t="str">
        <f t="shared" si="13"/>
        <v>112003500107</v>
      </c>
      <c r="F846" s="37">
        <v>0</v>
      </c>
      <c r="G846" s="37">
        <v>0</v>
      </c>
      <c r="H846" s="37">
        <v>0</v>
      </c>
      <c r="I846" s="37">
        <v>0</v>
      </c>
      <c r="J846" s="37">
        <v>0</v>
      </c>
      <c r="K846" s="37">
        <v>0</v>
      </c>
      <c r="L846" s="37">
        <v>0</v>
      </c>
      <c r="M846" s="37">
        <v>0</v>
      </c>
      <c r="N846" s="37">
        <v>600</v>
      </c>
    </row>
    <row r="847" spans="1:14">
      <c r="A847" s="22" t="s">
        <v>21</v>
      </c>
      <c r="B847" s="22" t="s">
        <v>237</v>
      </c>
      <c r="C847" s="22">
        <v>112003</v>
      </c>
      <c r="D847" s="22">
        <v>500115</v>
      </c>
      <c r="E847" s="22" t="str">
        <f t="shared" si="13"/>
        <v>112003500115</v>
      </c>
      <c r="F847" s="37">
        <v>200</v>
      </c>
      <c r="G847" s="37">
        <v>200</v>
      </c>
      <c r="H847" s="37">
        <v>0</v>
      </c>
      <c r="I847" s="37">
        <v>0</v>
      </c>
      <c r="J847" s="37">
        <v>0</v>
      </c>
      <c r="K847" s="37">
        <v>0</v>
      </c>
      <c r="L847" s="37">
        <v>3073.8</v>
      </c>
      <c r="M847" s="37">
        <v>0</v>
      </c>
      <c r="N847" s="37">
        <v>0</v>
      </c>
    </row>
    <row r="848" spans="1:14">
      <c r="A848" s="22" t="s">
        <v>21</v>
      </c>
      <c r="B848" s="22" t="s">
        <v>240</v>
      </c>
      <c r="C848" s="22">
        <v>112003</v>
      </c>
      <c r="D848" s="22">
        <v>500118</v>
      </c>
      <c r="E848" s="22" t="str">
        <f t="shared" si="13"/>
        <v>112003500118</v>
      </c>
      <c r="F848" s="37">
        <v>615</v>
      </c>
      <c r="G848" s="37">
        <v>615</v>
      </c>
      <c r="H848" s="37">
        <v>0</v>
      </c>
      <c r="I848" s="37">
        <v>0</v>
      </c>
      <c r="J848" s="37">
        <v>0</v>
      </c>
      <c r="K848" s="37">
        <v>0</v>
      </c>
      <c r="L848" s="37">
        <v>0</v>
      </c>
      <c r="M848" s="37">
        <v>384.54</v>
      </c>
      <c r="N848" s="37">
        <v>0</v>
      </c>
    </row>
    <row r="849" spans="1:14">
      <c r="A849" s="22" t="s">
        <v>21</v>
      </c>
      <c r="B849" s="22" t="s">
        <v>82</v>
      </c>
      <c r="C849" s="22">
        <v>112003</v>
      </c>
      <c r="D849" s="22">
        <v>500122</v>
      </c>
      <c r="E849" s="22" t="str">
        <f t="shared" si="13"/>
        <v>112003500122</v>
      </c>
      <c r="F849" s="37">
        <v>0</v>
      </c>
      <c r="G849" s="37">
        <v>0</v>
      </c>
      <c r="H849" s="37">
        <v>0</v>
      </c>
      <c r="I849" s="37">
        <v>0</v>
      </c>
      <c r="J849" s="37">
        <v>0</v>
      </c>
      <c r="K849" s="37">
        <v>0</v>
      </c>
      <c r="L849" s="37">
        <v>0</v>
      </c>
      <c r="M849" s="37">
        <v>0</v>
      </c>
      <c r="N849" s="37">
        <v>109.92</v>
      </c>
    </row>
    <row r="850" spans="1:14">
      <c r="A850" s="22" t="s">
        <v>21</v>
      </c>
      <c r="B850" s="22" t="s">
        <v>261</v>
      </c>
      <c r="C850" s="22">
        <v>112003</v>
      </c>
      <c r="D850" s="22">
        <v>640004</v>
      </c>
      <c r="E850" s="22" t="str">
        <f t="shared" si="13"/>
        <v>112003640004</v>
      </c>
      <c r="F850" s="37">
        <v>0</v>
      </c>
      <c r="G850" s="37">
        <v>0</v>
      </c>
      <c r="H850" s="37">
        <v>0</v>
      </c>
      <c r="I850" s="37">
        <v>0</v>
      </c>
      <c r="J850" s="37">
        <v>0</v>
      </c>
      <c r="K850" s="37">
        <v>0</v>
      </c>
      <c r="L850" s="37">
        <v>0</v>
      </c>
      <c r="M850" s="37">
        <v>0</v>
      </c>
      <c r="N850" s="37">
        <v>4182.3999999999996</v>
      </c>
    </row>
    <row r="851" spans="1:14">
      <c r="A851" s="22" t="s">
        <v>135</v>
      </c>
      <c r="B851" s="22" t="s">
        <v>240</v>
      </c>
      <c r="C851" s="22">
        <v>112004</v>
      </c>
      <c r="D851" s="22">
        <v>500118</v>
      </c>
      <c r="E851" s="22" t="str">
        <f t="shared" si="13"/>
        <v>112004500118</v>
      </c>
      <c r="F851" s="37">
        <v>2200</v>
      </c>
      <c r="G851" s="37">
        <v>2200</v>
      </c>
      <c r="H851" s="37">
        <v>0</v>
      </c>
      <c r="I851" s="37">
        <v>0</v>
      </c>
      <c r="J851" s="37">
        <v>0</v>
      </c>
      <c r="K851" s="37">
        <v>0</v>
      </c>
      <c r="L851" s="37">
        <v>0</v>
      </c>
      <c r="M851" s="37">
        <v>0</v>
      </c>
      <c r="N851" s="37">
        <v>0</v>
      </c>
    </row>
    <row r="852" spans="1:14">
      <c r="A852" s="22" t="s">
        <v>14</v>
      </c>
      <c r="B852" s="22" t="s">
        <v>823</v>
      </c>
      <c r="C852" s="22">
        <v>112005</v>
      </c>
      <c r="D852" s="22">
        <v>140015</v>
      </c>
      <c r="E852" s="22" t="str">
        <f t="shared" si="13"/>
        <v>112005140015</v>
      </c>
      <c r="F852" s="37">
        <v>6000</v>
      </c>
      <c r="G852" s="37">
        <v>6000</v>
      </c>
      <c r="H852" s="37">
        <v>0</v>
      </c>
      <c r="I852" s="37">
        <v>0</v>
      </c>
      <c r="J852" s="37">
        <v>0</v>
      </c>
      <c r="K852" s="37">
        <v>0</v>
      </c>
      <c r="L852" s="37">
        <v>0</v>
      </c>
      <c r="M852" s="37">
        <v>0</v>
      </c>
      <c r="N852" s="37">
        <v>0</v>
      </c>
    </row>
    <row r="853" spans="1:14">
      <c r="A853" s="22" t="s">
        <v>14</v>
      </c>
      <c r="B853" s="22" t="s">
        <v>220</v>
      </c>
      <c r="C853" s="22">
        <v>112005</v>
      </c>
      <c r="D853" s="22">
        <v>410004</v>
      </c>
      <c r="E853" s="22" t="str">
        <f t="shared" si="13"/>
        <v>112005410004</v>
      </c>
      <c r="F853" s="37">
        <v>2500</v>
      </c>
      <c r="G853" s="37">
        <v>2500</v>
      </c>
      <c r="H853" s="37">
        <v>0</v>
      </c>
      <c r="I853" s="37">
        <v>0</v>
      </c>
      <c r="J853" s="37">
        <v>0</v>
      </c>
      <c r="K853" s="37">
        <v>0</v>
      </c>
      <c r="L853" s="37">
        <v>0</v>
      </c>
      <c r="M853" s="37">
        <v>0</v>
      </c>
      <c r="N853" s="37">
        <v>56.68</v>
      </c>
    </row>
    <row r="854" spans="1:14">
      <c r="A854" s="22" t="s">
        <v>14</v>
      </c>
      <c r="B854" s="22" t="s">
        <v>231</v>
      </c>
      <c r="C854" s="22">
        <v>112005</v>
      </c>
      <c r="D854" s="22">
        <v>500107</v>
      </c>
      <c r="E854" s="22" t="str">
        <f t="shared" si="13"/>
        <v>112005500107</v>
      </c>
      <c r="F854" s="37">
        <v>0</v>
      </c>
      <c r="G854" s="37">
        <v>0</v>
      </c>
      <c r="H854" s="37">
        <v>0</v>
      </c>
      <c r="I854" s="37">
        <v>0</v>
      </c>
      <c r="J854" s="37">
        <v>0</v>
      </c>
      <c r="K854" s="37">
        <v>0</v>
      </c>
      <c r="L854" s="37">
        <v>0</v>
      </c>
      <c r="M854" s="37">
        <v>0</v>
      </c>
      <c r="N854" s="37">
        <v>115</v>
      </c>
    </row>
    <row r="855" spans="1:14">
      <c r="A855" s="22" t="s">
        <v>14</v>
      </c>
      <c r="B855" s="22" t="s">
        <v>239</v>
      </c>
      <c r="C855" s="22">
        <v>112005</v>
      </c>
      <c r="D855" s="22">
        <v>500117</v>
      </c>
      <c r="E855" s="22" t="str">
        <f t="shared" si="13"/>
        <v>112005500117</v>
      </c>
      <c r="F855" s="37">
        <v>0</v>
      </c>
      <c r="G855" s="37">
        <v>0</v>
      </c>
      <c r="H855" s="37">
        <v>0</v>
      </c>
      <c r="I855" s="37">
        <v>0</v>
      </c>
      <c r="J855" s="37">
        <v>0</v>
      </c>
      <c r="K855" s="37">
        <v>2400</v>
      </c>
      <c r="L855" s="37">
        <v>0</v>
      </c>
      <c r="M855" s="37">
        <v>0</v>
      </c>
      <c r="N855" s="37">
        <v>0</v>
      </c>
    </row>
    <row r="856" spans="1:14">
      <c r="A856" s="22" t="s">
        <v>14</v>
      </c>
      <c r="B856" s="22" t="s">
        <v>240</v>
      </c>
      <c r="C856" s="22">
        <v>112005</v>
      </c>
      <c r="D856" s="22">
        <v>500118</v>
      </c>
      <c r="E856" s="22" t="str">
        <f t="shared" si="13"/>
        <v>112005500118</v>
      </c>
      <c r="F856" s="37">
        <v>1000</v>
      </c>
      <c r="G856" s="37">
        <v>1000</v>
      </c>
      <c r="H856" s="37">
        <v>0</v>
      </c>
      <c r="I856" s="37">
        <v>0</v>
      </c>
      <c r="J856" s="37">
        <v>0</v>
      </c>
      <c r="K856" s="37">
        <v>0</v>
      </c>
      <c r="L856" s="37">
        <v>0</v>
      </c>
      <c r="M856" s="37">
        <v>0</v>
      </c>
      <c r="N856" s="37">
        <v>0</v>
      </c>
    </row>
    <row r="857" spans="1:14">
      <c r="A857" s="22" t="s">
        <v>14</v>
      </c>
      <c r="B857" s="22" t="s">
        <v>260</v>
      </c>
      <c r="C857" s="22">
        <v>112005</v>
      </c>
      <c r="D857" s="22">
        <v>640001</v>
      </c>
      <c r="E857" s="22" t="str">
        <f t="shared" si="13"/>
        <v>112005640001</v>
      </c>
      <c r="F857" s="37">
        <v>7000</v>
      </c>
      <c r="G857" s="37">
        <v>7000</v>
      </c>
      <c r="H857" s="37">
        <v>0</v>
      </c>
      <c r="I857" s="37">
        <v>0</v>
      </c>
      <c r="J857" s="37">
        <v>0</v>
      </c>
      <c r="K857" s="37">
        <v>0</v>
      </c>
      <c r="L857" s="37">
        <v>0</v>
      </c>
      <c r="M857" s="37">
        <v>0</v>
      </c>
      <c r="N857" s="37">
        <v>0</v>
      </c>
    </row>
    <row r="858" spans="1:14">
      <c r="A858" s="22" t="s">
        <v>16</v>
      </c>
      <c r="B858" s="22" t="s">
        <v>194</v>
      </c>
      <c r="C858" s="22">
        <v>112006</v>
      </c>
      <c r="D858" s="22">
        <v>230050</v>
      </c>
      <c r="E858" s="22" t="str">
        <f t="shared" si="13"/>
        <v>112006230050</v>
      </c>
      <c r="F858" s="37">
        <v>0</v>
      </c>
      <c r="G858" s="37">
        <v>0</v>
      </c>
      <c r="H858" s="37">
        <v>0</v>
      </c>
      <c r="I858" s="37">
        <v>0</v>
      </c>
      <c r="J858" s="37">
        <v>0</v>
      </c>
      <c r="K858" s="37">
        <v>0</v>
      </c>
      <c r="L858" s="37">
        <v>0</v>
      </c>
      <c r="M858" s="37">
        <v>5000</v>
      </c>
      <c r="N858" s="37">
        <v>0</v>
      </c>
    </row>
    <row r="859" spans="1:14">
      <c r="A859" s="22" t="s">
        <v>16</v>
      </c>
      <c r="B859" s="22" t="s">
        <v>219</v>
      </c>
      <c r="C859" s="22">
        <v>112006</v>
      </c>
      <c r="D859" s="22">
        <v>410003</v>
      </c>
      <c r="E859" s="22" t="str">
        <f t="shared" si="13"/>
        <v>112006410003</v>
      </c>
      <c r="F859" s="37">
        <v>0</v>
      </c>
      <c r="G859" s="37">
        <v>0</v>
      </c>
      <c r="H859" s="37">
        <v>0</v>
      </c>
      <c r="I859" s="37">
        <v>0</v>
      </c>
      <c r="J859" s="37">
        <v>0</v>
      </c>
      <c r="K859" s="37">
        <v>0</v>
      </c>
      <c r="L859" s="37">
        <v>0</v>
      </c>
      <c r="M859" s="37">
        <v>46</v>
      </c>
      <c r="N859" s="37">
        <v>44.85</v>
      </c>
    </row>
    <row r="860" spans="1:14">
      <c r="A860" s="22" t="s">
        <v>16</v>
      </c>
      <c r="B860" s="22" t="s">
        <v>220</v>
      </c>
      <c r="C860" s="22">
        <v>112006</v>
      </c>
      <c r="D860" s="22">
        <v>410004</v>
      </c>
      <c r="E860" s="22" t="str">
        <f t="shared" si="13"/>
        <v>112006410004</v>
      </c>
      <c r="F860" s="37">
        <v>0</v>
      </c>
      <c r="G860" s="37">
        <v>0</v>
      </c>
      <c r="H860" s="37">
        <v>0</v>
      </c>
      <c r="I860" s="37">
        <v>0</v>
      </c>
      <c r="J860" s="37">
        <v>0</v>
      </c>
      <c r="K860" s="37">
        <v>0</v>
      </c>
      <c r="L860" s="37">
        <v>0</v>
      </c>
      <c r="M860" s="37">
        <v>4672.6899999999996</v>
      </c>
      <c r="N860" s="37">
        <v>5531.41</v>
      </c>
    </row>
    <row r="861" spans="1:14">
      <c r="A861" s="22" t="s">
        <v>13</v>
      </c>
      <c r="B861" s="22" t="s">
        <v>195</v>
      </c>
      <c r="C861" s="22">
        <v>112007</v>
      </c>
      <c r="D861" s="22">
        <v>240010</v>
      </c>
      <c r="E861" s="22" t="str">
        <f t="shared" si="13"/>
        <v>112007240010</v>
      </c>
      <c r="F861" s="37">
        <v>0</v>
      </c>
      <c r="G861" s="37">
        <v>0</v>
      </c>
      <c r="H861" s="37">
        <v>0</v>
      </c>
      <c r="I861" s="37">
        <v>0</v>
      </c>
      <c r="J861" s="37">
        <v>0</v>
      </c>
      <c r="K861" s="37">
        <v>0</v>
      </c>
      <c r="L861" s="37">
        <v>0</v>
      </c>
      <c r="M861" s="37">
        <v>4756</v>
      </c>
      <c r="N861" s="37">
        <v>2760</v>
      </c>
    </row>
    <row r="862" spans="1:14">
      <c r="A862" s="22" t="s">
        <v>13</v>
      </c>
      <c r="B862" s="22" t="s">
        <v>219</v>
      </c>
      <c r="C862" s="22">
        <v>112007</v>
      </c>
      <c r="D862" s="22">
        <v>410003</v>
      </c>
      <c r="E862" s="22" t="str">
        <f t="shared" si="13"/>
        <v>112007410003</v>
      </c>
      <c r="F862" s="37">
        <v>0</v>
      </c>
      <c r="G862" s="37">
        <v>0</v>
      </c>
      <c r="H862" s="37">
        <v>0</v>
      </c>
      <c r="I862" s="37">
        <v>0</v>
      </c>
      <c r="J862" s="37">
        <v>0</v>
      </c>
      <c r="K862" s="37">
        <v>0</v>
      </c>
      <c r="L862" s="37">
        <v>139.13999999999999</v>
      </c>
      <c r="M862" s="37">
        <v>302.76</v>
      </c>
      <c r="N862" s="37">
        <v>80.16</v>
      </c>
    </row>
    <row r="863" spans="1:14">
      <c r="A863" s="22" t="s">
        <v>13</v>
      </c>
      <c r="B863" s="22" t="s">
        <v>220</v>
      </c>
      <c r="C863" s="22">
        <v>112007</v>
      </c>
      <c r="D863" s="22">
        <v>410004</v>
      </c>
      <c r="E863" s="22" t="str">
        <f t="shared" si="13"/>
        <v>112007410004</v>
      </c>
      <c r="F863" s="37">
        <v>500</v>
      </c>
      <c r="G863" s="37">
        <v>500</v>
      </c>
      <c r="H863" s="37">
        <v>0</v>
      </c>
      <c r="I863" s="37">
        <v>0</v>
      </c>
      <c r="J863" s="37">
        <v>0</v>
      </c>
      <c r="K863" s="37">
        <v>0</v>
      </c>
      <c r="L863" s="37">
        <v>0</v>
      </c>
      <c r="M863" s="37">
        <v>300.70999999999998</v>
      </c>
      <c r="N863" s="37">
        <v>0</v>
      </c>
    </row>
    <row r="864" spans="1:14">
      <c r="A864" s="22" t="s">
        <v>13</v>
      </c>
      <c r="B864" s="22" t="s">
        <v>240</v>
      </c>
      <c r="C864" s="22">
        <v>112007</v>
      </c>
      <c r="D864" s="22">
        <v>500118</v>
      </c>
      <c r="E864" s="22" t="str">
        <f t="shared" si="13"/>
        <v>112007500118</v>
      </c>
      <c r="F864" s="37">
        <v>2569</v>
      </c>
      <c r="G864" s="37">
        <v>2569</v>
      </c>
      <c r="H864" s="37">
        <v>0</v>
      </c>
      <c r="I864" s="37">
        <v>0</v>
      </c>
      <c r="J864" s="37">
        <v>0</v>
      </c>
      <c r="K864" s="37">
        <v>327.84</v>
      </c>
      <c r="L864" s="37">
        <v>0</v>
      </c>
      <c r="M864" s="37">
        <v>0</v>
      </c>
      <c r="N864" s="37">
        <v>630.63</v>
      </c>
    </row>
    <row r="865" spans="1:14">
      <c r="A865" s="22" t="s">
        <v>90</v>
      </c>
      <c r="B865" s="22" t="s">
        <v>218</v>
      </c>
      <c r="C865" s="22">
        <v>112008</v>
      </c>
      <c r="D865" s="22">
        <v>410001</v>
      </c>
      <c r="E865" s="22" t="str">
        <f t="shared" si="13"/>
        <v>112008410001</v>
      </c>
      <c r="F865" s="37">
        <v>0</v>
      </c>
      <c r="G865" s="37">
        <v>0</v>
      </c>
      <c r="H865" s="37">
        <v>0</v>
      </c>
      <c r="I865" s="37">
        <v>0</v>
      </c>
      <c r="J865" s="37">
        <v>0</v>
      </c>
      <c r="K865" s="37">
        <v>0</v>
      </c>
      <c r="L865" s="37">
        <v>0</v>
      </c>
      <c r="M865" s="37">
        <v>58.87</v>
      </c>
      <c r="N865" s="37">
        <v>0</v>
      </c>
    </row>
    <row r="866" spans="1:14">
      <c r="A866" s="22" t="s">
        <v>90</v>
      </c>
      <c r="B866" s="22" t="s">
        <v>219</v>
      </c>
      <c r="C866" s="22">
        <v>112008</v>
      </c>
      <c r="D866" s="22">
        <v>410003</v>
      </c>
      <c r="E866" s="22" t="str">
        <f t="shared" si="13"/>
        <v>112008410003</v>
      </c>
      <c r="F866" s="37">
        <v>100</v>
      </c>
      <c r="G866" s="37">
        <v>100</v>
      </c>
      <c r="H866" s="37">
        <v>0</v>
      </c>
      <c r="I866" s="37">
        <v>0</v>
      </c>
      <c r="J866" s="37">
        <v>0</v>
      </c>
      <c r="K866" s="37">
        <v>0</v>
      </c>
      <c r="L866" s="37">
        <v>25.5</v>
      </c>
      <c r="M866" s="37">
        <v>13.8</v>
      </c>
      <c r="N866" s="37">
        <v>5.4</v>
      </c>
    </row>
    <row r="867" spans="1:14">
      <c r="A867" s="22" t="s">
        <v>90</v>
      </c>
      <c r="B867" s="22" t="s">
        <v>220</v>
      </c>
      <c r="C867" s="22">
        <v>112008</v>
      </c>
      <c r="D867" s="22">
        <v>410004</v>
      </c>
      <c r="E867" s="22" t="str">
        <f t="shared" si="13"/>
        <v>112008410004</v>
      </c>
      <c r="F867" s="37">
        <v>1200</v>
      </c>
      <c r="G867" s="37">
        <v>1200</v>
      </c>
      <c r="H867" s="37">
        <v>0</v>
      </c>
      <c r="I867" s="37">
        <v>0</v>
      </c>
      <c r="J867" s="37">
        <v>0</v>
      </c>
      <c r="K867" s="37">
        <v>3893.62</v>
      </c>
      <c r="L867" s="37">
        <v>0</v>
      </c>
      <c r="M867" s="37">
        <v>346.94</v>
      </c>
      <c r="N867" s="37">
        <v>1184.53</v>
      </c>
    </row>
    <row r="868" spans="1:14">
      <c r="A868" s="22" t="s">
        <v>90</v>
      </c>
      <c r="B868" s="22" t="s">
        <v>229</v>
      </c>
      <c r="C868" s="22">
        <v>112008</v>
      </c>
      <c r="D868" s="22">
        <v>500104</v>
      </c>
      <c r="E868" s="22" t="str">
        <f t="shared" si="13"/>
        <v>112008500104</v>
      </c>
      <c r="F868" s="37">
        <v>19727</v>
      </c>
      <c r="G868" s="37">
        <v>19727</v>
      </c>
      <c r="H868" s="37">
        <v>19726.8</v>
      </c>
      <c r="I868" s="37">
        <v>1287.04</v>
      </c>
      <c r="J868" s="37">
        <v>18439.759999999998</v>
      </c>
      <c r="K868" s="37">
        <v>0</v>
      </c>
      <c r="L868" s="37">
        <v>0</v>
      </c>
      <c r="M868" s="37">
        <v>100</v>
      </c>
      <c r="N868" s="37">
        <v>0</v>
      </c>
    </row>
    <row r="869" spans="1:14">
      <c r="A869" s="22" t="s">
        <v>90</v>
      </c>
      <c r="B869" s="22" t="s">
        <v>231</v>
      </c>
      <c r="C869" s="22">
        <v>112008</v>
      </c>
      <c r="D869" s="22">
        <v>500107</v>
      </c>
      <c r="E869" s="22" t="str">
        <f t="shared" si="13"/>
        <v>112008500107</v>
      </c>
      <c r="F869" s="37">
        <v>500</v>
      </c>
      <c r="G869" s="37">
        <v>500</v>
      </c>
      <c r="H869" s="37">
        <v>0</v>
      </c>
      <c r="I869" s="37">
        <v>0</v>
      </c>
      <c r="J869" s="37">
        <v>0</v>
      </c>
      <c r="K869" s="37">
        <v>0</v>
      </c>
      <c r="L869" s="37">
        <v>0</v>
      </c>
      <c r="M869" s="37">
        <v>0</v>
      </c>
      <c r="N869" s="37">
        <v>0</v>
      </c>
    </row>
    <row r="870" spans="1:14">
      <c r="A870" s="22" t="s">
        <v>90</v>
      </c>
      <c r="B870" s="22" t="s">
        <v>237</v>
      </c>
      <c r="C870" s="22">
        <v>112008</v>
      </c>
      <c r="D870" s="22">
        <v>500115</v>
      </c>
      <c r="E870" s="22" t="str">
        <f t="shared" si="13"/>
        <v>112008500115</v>
      </c>
      <c r="F870" s="37">
        <v>2000</v>
      </c>
      <c r="G870" s="37">
        <v>2000</v>
      </c>
      <c r="H870" s="37">
        <v>0</v>
      </c>
      <c r="I870" s="37">
        <v>0</v>
      </c>
      <c r="J870" s="37">
        <v>0</v>
      </c>
      <c r="K870" s="37">
        <v>0</v>
      </c>
      <c r="L870" s="37">
        <v>0</v>
      </c>
      <c r="M870" s="37">
        <v>0</v>
      </c>
      <c r="N870" s="37">
        <v>0</v>
      </c>
    </row>
    <row r="871" spans="1:14">
      <c r="A871" s="22" t="s">
        <v>90</v>
      </c>
      <c r="B871" s="22" t="s">
        <v>240</v>
      </c>
      <c r="C871" s="22">
        <v>112008</v>
      </c>
      <c r="D871" s="22">
        <v>500118</v>
      </c>
      <c r="E871" s="22" t="str">
        <f t="shared" si="13"/>
        <v>112008500118</v>
      </c>
      <c r="F871" s="37">
        <v>1600</v>
      </c>
      <c r="G871" s="37">
        <v>1600</v>
      </c>
      <c r="H871" s="37">
        <v>0</v>
      </c>
      <c r="I871" s="37">
        <v>0</v>
      </c>
      <c r="J871" s="37">
        <v>0</v>
      </c>
      <c r="K871" s="37">
        <v>0</v>
      </c>
      <c r="L871" s="37">
        <v>0</v>
      </c>
      <c r="M871" s="37">
        <v>0</v>
      </c>
      <c r="N871" s="37">
        <v>0</v>
      </c>
    </row>
    <row r="872" spans="1:14">
      <c r="A872" s="22" t="s">
        <v>90</v>
      </c>
      <c r="B872" s="22" t="s">
        <v>82</v>
      </c>
      <c r="C872" s="22">
        <v>112008</v>
      </c>
      <c r="D872" s="22">
        <v>500122</v>
      </c>
      <c r="E872" s="22" t="str">
        <f t="shared" si="13"/>
        <v>112008500122</v>
      </c>
      <c r="F872" s="37">
        <v>0</v>
      </c>
      <c r="G872" s="37">
        <v>0</v>
      </c>
      <c r="H872" s="37">
        <v>0</v>
      </c>
      <c r="I872" s="37">
        <v>0</v>
      </c>
      <c r="J872" s="37">
        <v>0</v>
      </c>
      <c r="K872" s="37">
        <v>1627.27</v>
      </c>
      <c r="L872" s="37">
        <v>0</v>
      </c>
      <c r="M872" s="37">
        <v>0</v>
      </c>
      <c r="N872" s="37">
        <v>0</v>
      </c>
    </row>
    <row r="873" spans="1:14">
      <c r="A873" s="22" t="s">
        <v>90</v>
      </c>
      <c r="B873" s="22" t="s">
        <v>63</v>
      </c>
      <c r="C873" s="22">
        <v>112008</v>
      </c>
      <c r="D873" s="22">
        <v>500126</v>
      </c>
      <c r="E873" s="22" t="str">
        <f t="shared" si="13"/>
        <v>112008500126</v>
      </c>
      <c r="F873" s="37">
        <v>4000</v>
      </c>
      <c r="G873" s="37">
        <v>4000</v>
      </c>
      <c r="H873" s="37">
        <v>0</v>
      </c>
      <c r="I873" s="37">
        <v>0</v>
      </c>
      <c r="J873" s="37">
        <v>0</v>
      </c>
      <c r="K873" s="37">
        <v>1500</v>
      </c>
      <c r="L873" s="37">
        <v>0</v>
      </c>
      <c r="M873" s="37">
        <v>0</v>
      </c>
      <c r="N873" s="37">
        <v>0</v>
      </c>
    </row>
    <row r="874" spans="1:14">
      <c r="A874" s="22" t="s">
        <v>90</v>
      </c>
      <c r="B874" s="22" t="s">
        <v>263</v>
      </c>
      <c r="C874" s="22">
        <v>112008</v>
      </c>
      <c r="D874" s="22">
        <v>640011</v>
      </c>
      <c r="E874" s="22" t="str">
        <f t="shared" si="13"/>
        <v>112008640011</v>
      </c>
      <c r="F874" s="37">
        <v>0</v>
      </c>
      <c r="G874" s="37">
        <v>0</v>
      </c>
      <c r="H874" s="37">
        <v>0</v>
      </c>
      <c r="I874" s="37">
        <v>0</v>
      </c>
      <c r="J874" s="37">
        <v>0</v>
      </c>
      <c r="K874" s="37">
        <v>36788.199999999997</v>
      </c>
      <c r="L874" s="37">
        <v>0</v>
      </c>
      <c r="M874" s="37">
        <v>0</v>
      </c>
      <c r="N874" s="37">
        <v>0</v>
      </c>
    </row>
    <row r="875" spans="1:14">
      <c r="A875" s="22" t="s">
        <v>18</v>
      </c>
      <c r="B875" s="22" t="s">
        <v>218</v>
      </c>
      <c r="C875" s="22">
        <v>112009</v>
      </c>
      <c r="D875" s="22">
        <v>410001</v>
      </c>
      <c r="E875" s="22" t="str">
        <f t="shared" si="13"/>
        <v>112009410001</v>
      </c>
      <c r="F875" s="37">
        <v>100</v>
      </c>
      <c r="G875" s="37">
        <v>100</v>
      </c>
      <c r="H875" s="37">
        <v>0</v>
      </c>
      <c r="I875" s="37">
        <v>0</v>
      </c>
      <c r="J875" s="37">
        <v>0</v>
      </c>
      <c r="K875" s="37">
        <v>0</v>
      </c>
      <c r="L875" s="37">
        <v>0</v>
      </c>
      <c r="M875" s="37">
        <v>0</v>
      </c>
      <c r="N875" s="37">
        <v>0</v>
      </c>
    </row>
    <row r="876" spans="1:14">
      <c r="A876" s="22" t="s">
        <v>18</v>
      </c>
      <c r="B876" s="22" t="s">
        <v>220</v>
      </c>
      <c r="C876" s="22">
        <v>112009</v>
      </c>
      <c r="D876" s="22">
        <v>410004</v>
      </c>
      <c r="E876" s="22" t="str">
        <f t="shared" si="13"/>
        <v>112009410004</v>
      </c>
      <c r="F876" s="37">
        <v>0</v>
      </c>
      <c r="G876" s="37">
        <v>0</v>
      </c>
      <c r="H876" s="37">
        <v>0</v>
      </c>
      <c r="I876" s="37">
        <v>0</v>
      </c>
      <c r="J876" s="37">
        <v>0</v>
      </c>
      <c r="K876" s="37">
        <v>0</v>
      </c>
      <c r="L876" s="37">
        <v>0</v>
      </c>
      <c r="M876" s="37">
        <v>0</v>
      </c>
      <c r="N876" s="37">
        <v>5976</v>
      </c>
    </row>
    <row r="877" spans="1:14">
      <c r="A877" s="22" t="s">
        <v>18</v>
      </c>
      <c r="B877" s="22" t="s">
        <v>231</v>
      </c>
      <c r="C877" s="22">
        <v>112009</v>
      </c>
      <c r="D877" s="22">
        <v>500107</v>
      </c>
      <c r="E877" s="22" t="str">
        <f t="shared" si="13"/>
        <v>112009500107</v>
      </c>
      <c r="F877" s="37">
        <v>1950</v>
      </c>
      <c r="G877" s="37">
        <v>1950</v>
      </c>
      <c r="H877" s="37">
        <v>0</v>
      </c>
      <c r="I877" s="37">
        <v>0</v>
      </c>
      <c r="J877" s="37">
        <v>0</v>
      </c>
      <c r="K877" s="37">
        <v>1934</v>
      </c>
      <c r="L877" s="37">
        <v>1950</v>
      </c>
      <c r="M877" s="37">
        <v>450</v>
      </c>
      <c r="N877" s="37">
        <v>0</v>
      </c>
    </row>
    <row r="878" spans="1:14">
      <c r="A878" s="22" t="s">
        <v>18</v>
      </c>
      <c r="B878" s="22" t="s">
        <v>239</v>
      </c>
      <c r="C878" s="22">
        <v>112009</v>
      </c>
      <c r="D878" s="22">
        <v>500117</v>
      </c>
      <c r="E878" s="22" t="str">
        <f t="shared" si="13"/>
        <v>112009500117</v>
      </c>
      <c r="F878" s="37">
        <v>5800</v>
      </c>
      <c r="G878" s="37">
        <v>5800</v>
      </c>
      <c r="H878" s="37">
        <v>0</v>
      </c>
      <c r="I878" s="37">
        <v>0</v>
      </c>
      <c r="J878" s="37">
        <v>0</v>
      </c>
      <c r="K878" s="37">
        <v>5670</v>
      </c>
      <c r="L878" s="37">
        <v>5670</v>
      </c>
      <c r="M878" s="37">
        <v>5976</v>
      </c>
      <c r="N878" s="37">
        <v>0</v>
      </c>
    </row>
    <row r="879" spans="1:14">
      <c r="A879" s="22" t="s">
        <v>18</v>
      </c>
      <c r="B879" s="22" t="s">
        <v>240</v>
      </c>
      <c r="C879" s="22">
        <v>112009</v>
      </c>
      <c r="D879" s="22">
        <v>500118</v>
      </c>
      <c r="E879" s="22" t="str">
        <f t="shared" si="13"/>
        <v>112009500118</v>
      </c>
      <c r="F879" s="37">
        <v>400</v>
      </c>
      <c r="G879" s="37">
        <v>400</v>
      </c>
      <c r="H879" s="37">
        <v>0</v>
      </c>
      <c r="I879" s="37">
        <v>0</v>
      </c>
      <c r="J879" s="37">
        <v>0</v>
      </c>
      <c r="K879" s="37">
        <v>0</v>
      </c>
      <c r="L879" s="37">
        <v>642</v>
      </c>
      <c r="M879" s="37">
        <v>0</v>
      </c>
      <c r="N879" s="37">
        <v>1196.02</v>
      </c>
    </row>
    <row r="880" spans="1:14">
      <c r="A880" s="22" t="s">
        <v>136</v>
      </c>
      <c r="B880" s="22" t="s">
        <v>823</v>
      </c>
      <c r="C880" s="22">
        <v>112010</v>
      </c>
      <c r="D880" s="22">
        <v>140015</v>
      </c>
      <c r="E880" s="22" t="str">
        <f t="shared" si="13"/>
        <v>112010140015</v>
      </c>
      <c r="F880" s="37">
        <v>4000</v>
      </c>
      <c r="G880" s="37">
        <v>4000</v>
      </c>
      <c r="H880" s="37">
        <v>0</v>
      </c>
      <c r="I880" s="37">
        <v>0</v>
      </c>
      <c r="J880" s="37">
        <v>0</v>
      </c>
      <c r="K880" s="37">
        <v>2738.24</v>
      </c>
      <c r="L880" s="37">
        <v>12521.57</v>
      </c>
      <c r="M880" s="37">
        <v>539.98</v>
      </c>
      <c r="N880" s="37">
        <v>0</v>
      </c>
    </row>
    <row r="881" spans="1:14">
      <c r="A881" s="22" t="s">
        <v>136</v>
      </c>
      <c r="B881" s="22" t="s">
        <v>194</v>
      </c>
      <c r="C881" s="22">
        <v>112010</v>
      </c>
      <c r="D881" s="22">
        <v>230050</v>
      </c>
      <c r="E881" s="22" t="str">
        <f t="shared" si="13"/>
        <v>112010230050</v>
      </c>
      <c r="F881" s="37">
        <v>1927</v>
      </c>
      <c r="G881" s="37">
        <v>1927</v>
      </c>
      <c r="H881" s="37">
        <v>2475</v>
      </c>
      <c r="I881" s="37">
        <v>2475</v>
      </c>
      <c r="J881" s="37">
        <v>0</v>
      </c>
      <c r="K881" s="37">
        <v>0</v>
      </c>
      <c r="L881" s="37">
        <v>0</v>
      </c>
      <c r="M881" s="37">
        <v>0</v>
      </c>
      <c r="N881" s="37">
        <v>0</v>
      </c>
    </row>
    <row r="882" spans="1:14">
      <c r="A882" s="22" t="s">
        <v>136</v>
      </c>
      <c r="B882" s="22" t="s">
        <v>219</v>
      </c>
      <c r="C882" s="22">
        <v>112010</v>
      </c>
      <c r="D882" s="22">
        <v>410003</v>
      </c>
      <c r="E882" s="22" t="str">
        <f t="shared" si="13"/>
        <v>112010410003</v>
      </c>
      <c r="F882" s="37">
        <v>0</v>
      </c>
      <c r="G882" s="37">
        <v>0</v>
      </c>
      <c r="H882" s="37">
        <v>0</v>
      </c>
      <c r="I882" s="37">
        <v>0</v>
      </c>
      <c r="J882" s="37">
        <v>0</v>
      </c>
      <c r="K882" s="37">
        <v>0</v>
      </c>
      <c r="L882" s="37">
        <v>3.6</v>
      </c>
      <c r="M882" s="37">
        <v>30</v>
      </c>
      <c r="N882" s="37">
        <v>0</v>
      </c>
    </row>
    <row r="883" spans="1:14">
      <c r="A883" s="22" t="s">
        <v>136</v>
      </c>
      <c r="B883" s="22" t="s">
        <v>220</v>
      </c>
      <c r="C883" s="22">
        <v>112010</v>
      </c>
      <c r="D883" s="22">
        <v>410004</v>
      </c>
      <c r="E883" s="22" t="str">
        <f t="shared" si="13"/>
        <v>112010410004</v>
      </c>
      <c r="F883" s="37">
        <v>65</v>
      </c>
      <c r="G883" s="37">
        <v>65</v>
      </c>
      <c r="H883" s="37">
        <v>52.5</v>
      </c>
      <c r="I883" s="37">
        <v>52.5</v>
      </c>
      <c r="J883" s="37">
        <v>0</v>
      </c>
      <c r="K883" s="37">
        <v>25390.5</v>
      </c>
      <c r="L883" s="37">
        <v>8214.2099999999991</v>
      </c>
      <c r="M883" s="37">
        <v>4540.04</v>
      </c>
      <c r="N883" s="37">
        <v>3275.95</v>
      </c>
    </row>
    <row r="884" spans="1:14">
      <c r="A884" s="22" t="s">
        <v>136</v>
      </c>
      <c r="B884" s="22" t="s">
        <v>221</v>
      </c>
      <c r="C884" s="22">
        <v>112010</v>
      </c>
      <c r="D884" s="22">
        <v>410005</v>
      </c>
      <c r="E884" s="22" t="str">
        <f t="shared" si="13"/>
        <v>112010410005</v>
      </c>
      <c r="F884" s="37">
        <v>0</v>
      </c>
      <c r="G884" s="37">
        <v>0</v>
      </c>
      <c r="H884" s="37">
        <v>0</v>
      </c>
      <c r="I884" s="37">
        <v>0</v>
      </c>
      <c r="J884" s="37">
        <v>0</v>
      </c>
      <c r="K884" s="37">
        <v>0</v>
      </c>
      <c r="L884" s="37">
        <v>3263.46</v>
      </c>
      <c r="M884" s="37">
        <v>0</v>
      </c>
      <c r="N884" s="37">
        <v>0</v>
      </c>
    </row>
    <row r="885" spans="1:14">
      <c r="A885" s="22" t="s">
        <v>136</v>
      </c>
      <c r="B885" s="22" t="s">
        <v>229</v>
      </c>
      <c r="C885" s="22">
        <v>112010</v>
      </c>
      <c r="D885" s="22">
        <v>500104</v>
      </c>
      <c r="E885" s="22" t="str">
        <f t="shared" si="13"/>
        <v>112010500104</v>
      </c>
      <c r="F885" s="37">
        <v>0</v>
      </c>
      <c r="G885" s="37">
        <v>0</v>
      </c>
      <c r="H885" s="37">
        <v>600</v>
      </c>
      <c r="I885" s="37">
        <v>0</v>
      </c>
      <c r="J885" s="37">
        <v>600</v>
      </c>
      <c r="K885" s="37">
        <v>39</v>
      </c>
      <c r="L885" s="37">
        <v>9500</v>
      </c>
      <c r="M885" s="37">
        <v>4200</v>
      </c>
      <c r="N885" s="37">
        <v>0</v>
      </c>
    </row>
    <row r="886" spans="1:14">
      <c r="A886" s="22" t="s">
        <v>136</v>
      </c>
      <c r="B886" s="22" t="s">
        <v>231</v>
      </c>
      <c r="C886" s="22">
        <v>112010</v>
      </c>
      <c r="D886" s="22">
        <v>500107</v>
      </c>
      <c r="E886" s="22" t="str">
        <f t="shared" si="13"/>
        <v>112010500107</v>
      </c>
      <c r="F886" s="37">
        <v>750</v>
      </c>
      <c r="G886" s="37">
        <v>750</v>
      </c>
      <c r="H886" s="37">
        <v>0</v>
      </c>
      <c r="I886" s="37">
        <v>0</v>
      </c>
      <c r="J886" s="37">
        <v>0</v>
      </c>
      <c r="K886" s="37">
        <v>144.1</v>
      </c>
      <c r="L886" s="37">
        <v>600</v>
      </c>
      <c r="M886" s="37">
        <v>175</v>
      </c>
      <c r="N886" s="37">
        <v>0</v>
      </c>
    </row>
    <row r="887" spans="1:14">
      <c r="A887" s="22" t="s">
        <v>136</v>
      </c>
      <c r="B887" s="22" t="s">
        <v>80</v>
      </c>
      <c r="C887" s="22">
        <v>112010</v>
      </c>
      <c r="D887" s="22">
        <v>500110</v>
      </c>
      <c r="E887" s="22" t="str">
        <f t="shared" si="13"/>
        <v>112010500110</v>
      </c>
      <c r="F887" s="37">
        <v>0</v>
      </c>
      <c r="G887" s="37">
        <v>0</v>
      </c>
      <c r="H887" s="37">
        <v>0</v>
      </c>
      <c r="I887" s="37">
        <v>0</v>
      </c>
      <c r="J887" s="37">
        <v>0</v>
      </c>
      <c r="K887" s="37">
        <v>211.5</v>
      </c>
      <c r="L887" s="37">
        <v>0</v>
      </c>
      <c r="M887" s="37">
        <v>0</v>
      </c>
      <c r="N887" s="37">
        <v>0</v>
      </c>
    </row>
    <row r="888" spans="1:14">
      <c r="A888" s="22" t="s">
        <v>136</v>
      </c>
      <c r="B888" s="22" t="s">
        <v>237</v>
      </c>
      <c r="C888" s="22">
        <v>112010</v>
      </c>
      <c r="D888" s="22">
        <v>500115</v>
      </c>
      <c r="E888" s="22" t="str">
        <f t="shared" si="13"/>
        <v>112010500115</v>
      </c>
      <c r="F888" s="37">
        <v>2000</v>
      </c>
      <c r="G888" s="37">
        <v>2000</v>
      </c>
      <c r="H888" s="37">
        <v>0</v>
      </c>
      <c r="I888" s="37">
        <v>0</v>
      </c>
      <c r="J888" s="37">
        <v>0</v>
      </c>
      <c r="K888" s="37">
        <v>1499.93</v>
      </c>
      <c r="L888" s="37">
        <v>0</v>
      </c>
      <c r="M888" s="37">
        <v>0</v>
      </c>
      <c r="N888" s="37">
        <v>176.46</v>
      </c>
    </row>
    <row r="889" spans="1:14">
      <c r="A889" s="22" t="s">
        <v>136</v>
      </c>
      <c r="B889" s="22" t="s">
        <v>239</v>
      </c>
      <c r="C889" s="22">
        <v>112010</v>
      </c>
      <c r="D889" s="22">
        <v>500117</v>
      </c>
      <c r="E889" s="22" t="str">
        <f t="shared" si="13"/>
        <v>112010500117</v>
      </c>
      <c r="F889" s="37">
        <v>0</v>
      </c>
      <c r="G889" s="37">
        <v>0</v>
      </c>
      <c r="H889" s="37">
        <v>0</v>
      </c>
      <c r="I889" s="37">
        <v>0</v>
      </c>
      <c r="J889" s="37">
        <v>0</v>
      </c>
      <c r="K889" s="37">
        <v>2721</v>
      </c>
      <c r="L889" s="37">
        <v>6994.25</v>
      </c>
      <c r="M889" s="37">
        <v>-2494.25</v>
      </c>
      <c r="N889" s="37">
        <v>7226.88</v>
      </c>
    </row>
    <row r="890" spans="1:14">
      <c r="A890" s="22" t="s">
        <v>136</v>
      </c>
      <c r="B890" s="22" t="s">
        <v>240</v>
      </c>
      <c r="C890" s="22">
        <v>112010</v>
      </c>
      <c r="D890" s="22">
        <v>500118</v>
      </c>
      <c r="E890" s="22" t="str">
        <f t="shared" si="13"/>
        <v>112010500118</v>
      </c>
      <c r="F890" s="37">
        <v>8199</v>
      </c>
      <c r="G890" s="37">
        <v>8199</v>
      </c>
      <c r="H890" s="37">
        <v>0</v>
      </c>
      <c r="I890" s="37">
        <v>0</v>
      </c>
      <c r="J890" s="37">
        <v>0</v>
      </c>
      <c r="K890" s="37">
        <v>450</v>
      </c>
      <c r="L890" s="37">
        <v>5077.87</v>
      </c>
      <c r="M890" s="37">
        <v>2717.84</v>
      </c>
      <c r="N890" s="37">
        <v>1438.12</v>
      </c>
    </row>
    <row r="891" spans="1:14">
      <c r="A891" s="22" t="s">
        <v>136</v>
      </c>
      <c r="B891" s="22" t="s">
        <v>82</v>
      </c>
      <c r="C891" s="22">
        <v>112010</v>
      </c>
      <c r="D891" s="22">
        <v>500122</v>
      </c>
      <c r="E891" s="22" t="str">
        <f t="shared" si="13"/>
        <v>112010500122</v>
      </c>
      <c r="F891" s="37">
        <v>0</v>
      </c>
      <c r="G891" s="37">
        <v>0</v>
      </c>
      <c r="H891" s="37">
        <v>0</v>
      </c>
      <c r="I891" s="37">
        <v>0</v>
      </c>
      <c r="J891" s="37">
        <v>0</v>
      </c>
      <c r="K891" s="37">
        <v>845.15</v>
      </c>
      <c r="L891" s="37">
        <v>0</v>
      </c>
      <c r="M891" s="37">
        <v>0</v>
      </c>
      <c r="N891" s="37">
        <v>0</v>
      </c>
    </row>
    <row r="892" spans="1:14">
      <c r="A892" s="22" t="s">
        <v>136</v>
      </c>
      <c r="B892" s="22" t="s">
        <v>7</v>
      </c>
      <c r="C892" s="22">
        <v>112010</v>
      </c>
      <c r="D892" s="22">
        <v>500127</v>
      </c>
      <c r="E892" s="22" t="str">
        <f t="shared" si="13"/>
        <v>112010500127</v>
      </c>
      <c r="F892" s="37">
        <v>0</v>
      </c>
      <c r="G892" s="37">
        <v>0</v>
      </c>
      <c r="H892" s="37">
        <v>0</v>
      </c>
      <c r="I892" s="37">
        <v>0</v>
      </c>
      <c r="J892" s="37">
        <v>0</v>
      </c>
      <c r="K892" s="37">
        <v>0</v>
      </c>
      <c r="L892" s="37">
        <v>0</v>
      </c>
      <c r="M892" s="37">
        <v>0</v>
      </c>
      <c r="N892" s="37">
        <v>12</v>
      </c>
    </row>
    <row r="893" spans="1:14">
      <c r="A893" s="22" t="s">
        <v>136</v>
      </c>
      <c r="B893" s="22" t="s">
        <v>260</v>
      </c>
      <c r="C893" s="22">
        <v>112010</v>
      </c>
      <c r="D893" s="22">
        <v>640001</v>
      </c>
      <c r="E893" s="22" t="str">
        <f t="shared" si="13"/>
        <v>112010640001</v>
      </c>
      <c r="F893" s="37">
        <v>0</v>
      </c>
      <c r="G893" s="37">
        <v>0</v>
      </c>
      <c r="H893" s="37">
        <v>0</v>
      </c>
      <c r="I893" s="37">
        <v>0</v>
      </c>
      <c r="J893" s="37">
        <v>0</v>
      </c>
      <c r="K893" s="37">
        <v>0</v>
      </c>
      <c r="L893" s="37">
        <v>7740.91</v>
      </c>
      <c r="M893" s="37">
        <v>10552.56</v>
      </c>
      <c r="N893" s="37">
        <v>0</v>
      </c>
    </row>
    <row r="894" spans="1:14">
      <c r="A894" s="22" t="s">
        <v>782</v>
      </c>
      <c r="B894" s="22" t="s">
        <v>823</v>
      </c>
      <c r="C894" s="22">
        <v>112100</v>
      </c>
      <c r="D894" s="22">
        <v>140015</v>
      </c>
      <c r="E894" s="22" t="str">
        <f t="shared" si="13"/>
        <v>112100140015</v>
      </c>
      <c r="F894" s="37">
        <v>1944</v>
      </c>
      <c r="G894" s="37">
        <v>1944</v>
      </c>
      <c r="H894" s="37">
        <v>0</v>
      </c>
      <c r="I894" s="37">
        <v>0</v>
      </c>
      <c r="J894" s="37">
        <v>0</v>
      </c>
      <c r="K894" s="37">
        <v>0</v>
      </c>
      <c r="L894" s="37">
        <v>0</v>
      </c>
      <c r="M894" s="37">
        <v>0</v>
      </c>
      <c r="N894" s="37">
        <v>0</v>
      </c>
    </row>
    <row r="895" spans="1:14">
      <c r="A895" s="22" t="s">
        <v>782</v>
      </c>
      <c r="B895" s="22" t="s">
        <v>190</v>
      </c>
      <c r="C895" s="22">
        <v>112100</v>
      </c>
      <c r="D895" s="22">
        <v>230010</v>
      </c>
      <c r="E895" s="22" t="str">
        <f t="shared" si="13"/>
        <v>112100230010</v>
      </c>
      <c r="F895" s="37">
        <v>0</v>
      </c>
      <c r="G895" s="37">
        <v>0</v>
      </c>
      <c r="H895" s="37">
        <v>0</v>
      </c>
      <c r="I895" s="37">
        <v>0</v>
      </c>
      <c r="J895" s="37">
        <v>0</v>
      </c>
      <c r="K895" s="37">
        <v>1212.75</v>
      </c>
      <c r="L895" s="37">
        <v>0</v>
      </c>
      <c r="M895" s="37">
        <v>0</v>
      </c>
      <c r="N895" s="37">
        <v>0</v>
      </c>
    </row>
    <row r="896" spans="1:14">
      <c r="A896" s="22" t="s">
        <v>782</v>
      </c>
      <c r="B896" s="22" t="s">
        <v>218</v>
      </c>
      <c r="C896" s="22">
        <v>112100</v>
      </c>
      <c r="D896" s="22">
        <v>410001</v>
      </c>
      <c r="E896" s="22" t="str">
        <f t="shared" si="13"/>
        <v>112100410001</v>
      </c>
      <c r="F896" s="37">
        <v>4000</v>
      </c>
      <c r="G896" s="37">
        <v>4000</v>
      </c>
      <c r="H896" s="37">
        <v>0</v>
      </c>
      <c r="I896" s="37">
        <v>0</v>
      </c>
      <c r="J896" s="37">
        <v>0</v>
      </c>
      <c r="K896" s="37">
        <v>0</v>
      </c>
      <c r="L896" s="37">
        <v>0</v>
      </c>
      <c r="M896" s="37">
        <v>0</v>
      </c>
      <c r="N896" s="37">
        <v>0</v>
      </c>
    </row>
    <row r="897" spans="1:14">
      <c r="A897" s="22" t="s">
        <v>782</v>
      </c>
      <c r="B897" s="22" t="s">
        <v>219</v>
      </c>
      <c r="C897" s="22">
        <v>112100</v>
      </c>
      <c r="D897" s="22">
        <v>410003</v>
      </c>
      <c r="E897" s="22" t="str">
        <f t="shared" si="13"/>
        <v>112100410003</v>
      </c>
      <c r="F897" s="37">
        <v>2500</v>
      </c>
      <c r="G897" s="37">
        <v>2500</v>
      </c>
      <c r="H897" s="37">
        <v>0</v>
      </c>
      <c r="I897" s="37">
        <v>0</v>
      </c>
      <c r="J897" s="37">
        <v>0</v>
      </c>
      <c r="K897" s="37">
        <v>0</v>
      </c>
      <c r="L897" s="37">
        <v>0</v>
      </c>
      <c r="M897" s="37">
        <v>0</v>
      </c>
      <c r="N897" s="37">
        <v>0</v>
      </c>
    </row>
    <row r="898" spans="1:14">
      <c r="A898" s="22" t="s">
        <v>782</v>
      </c>
      <c r="B898" s="22" t="s">
        <v>220</v>
      </c>
      <c r="C898" s="22">
        <v>112100</v>
      </c>
      <c r="D898" s="22">
        <v>410004</v>
      </c>
      <c r="E898" s="22" t="str">
        <f t="shared" si="13"/>
        <v>112100410004</v>
      </c>
      <c r="F898" s="37">
        <v>24000</v>
      </c>
      <c r="G898" s="37">
        <v>24000</v>
      </c>
      <c r="H898" s="37">
        <v>0</v>
      </c>
      <c r="I898" s="37">
        <v>0</v>
      </c>
      <c r="J898" s="37">
        <v>0</v>
      </c>
      <c r="K898" s="37">
        <v>8681.5499999999993</v>
      </c>
      <c r="L898" s="37">
        <v>60</v>
      </c>
      <c r="M898" s="37">
        <v>0</v>
      </c>
      <c r="N898" s="37">
        <v>0</v>
      </c>
    </row>
    <row r="899" spans="1:14">
      <c r="A899" s="22" t="s">
        <v>782</v>
      </c>
      <c r="B899" s="22" t="s">
        <v>221</v>
      </c>
      <c r="C899" s="22">
        <v>112100</v>
      </c>
      <c r="D899" s="22">
        <v>410005</v>
      </c>
      <c r="E899" s="22" t="str">
        <f t="shared" ref="E899:E962" si="14">CONCATENATE(C899,D899)</f>
        <v>112100410005</v>
      </c>
      <c r="F899" s="37">
        <v>2000</v>
      </c>
      <c r="G899" s="37">
        <v>2000</v>
      </c>
      <c r="H899" s="37">
        <v>0</v>
      </c>
      <c r="I899" s="37">
        <v>0</v>
      </c>
      <c r="J899" s="37">
        <v>0</v>
      </c>
      <c r="K899" s="37">
        <v>4778.55</v>
      </c>
      <c r="L899" s="37">
        <v>3430</v>
      </c>
      <c r="M899" s="37">
        <v>0</v>
      </c>
      <c r="N899" s="37">
        <v>0</v>
      </c>
    </row>
    <row r="900" spans="1:14">
      <c r="A900" s="22" t="s">
        <v>782</v>
      </c>
      <c r="B900" s="22" t="s">
        <v>229</v>
      </c>
      <c r="C900" s="22">
        <v>112100</v>
      </c>
      <c r="D900" s="22">
        <v>500104</v>
      </c>
      <c r="E900" s="22" t="str">
        <f t="shared" si="14"/>
        <v>112100500104</v>
      </c>
      <c r="F900" s="37">
        <v>61509</v>
      </c>
      <c r="G900" s="37">
        <v>61509</v>
      </c>
      <c r="H900" s="37">
        <v>10000</v>
      </c>
      <c r="I900" s="37">
        <v>10000</v>
      </c>
      <c r="J900" s="37">
        <v>0</v>
      </c>
      <c r="K900" s="37">
        <v>349.9</v>
      </c>
      <c r="L900" s="37">
        <v>0</v>
      </c>
      <c r="M900" s="37">
        <v>0</v>
      </c>
      <c r="N900" s="37">
        <v>0</v>
      </c>
    </row>
    <row r="901" spans="1:14">
      <c r="A901" s="22" t="s">
        <v>782</v>
      </c>
      <c r="B901" s="22" t="s">
        <v>231</v>
      </c>
      <c r="C901" s="22">
        <v>112100</v>
      </c>
      <c r="D901" s="22">
        <v>500107</v>
      </c>
      <c r="E901" s="22" t="str">
        <f t="shared" si="14"/>
        <v>112100500107</v>
      </c>
      <c r="F901" s="37">
        <v>500</v>
      </c>
      <c r="G901" s="37">
        <v>500</v>
      </c>
      <c r="H901" s="37">
        <v>0</v>
      </c>
      <c r="I901" s="37">
        <v>0</v>
      </c>
      <c r="J901" s="37">
        <v>0</v>
      </c>
      <c r="K901" s="37">
        <v>0</v>
      </c>
      <c r="L901" s="37">
        <v>357</v>
      </c>
      <c r="M901" s="37">
        <v>0</v>
      </c>
      <c r="N901" s="37">
        <v>0</v>
      </c>
    </row>
    <row r="902" spans="1:14">
      <c r="A902" s="22" t="s">
        <v>782</v>
      </c>
      <c r="B902" s="22" t="s">
        <v>240</v>
      </c>
      <c r="C902" s="22">
        <v>112100</v>
      </c>
      <c r="D902" s="22">
        <v>500118</v>
      </c>
      <c r="E902" s="22" t="str">
        <f t="shared" si="14"/>
        <v>112100500118</v>
      </c>
      <c r="F902" s="37">
        <v>16000</v>
      </c>
      <c r="G902" s="37">
        <v>16000</v>
      </c>
      <c r="H902" s="37">
        <v>1194</v>
      </c>
      <c r="I902" s="37">
        <v>1194</v>
      </c>
      <c r="J902" s="37">
        <v>0</v>
      </c>
      <c r="K902" s="37">
        <v>5530.85</v>
      </c>
      <c r="L902" s="37">
        <v>1703.37</v>
      </c>
      <c r="M902" s="37">
        <v>0</v>
      </c>
      <c r="N902" s="37">
        <v>0</v>
      </c>
    </row>
    <row r="903" spans="1:14">
      <c r="A903" s="22" t="s">
        <v>782</v>
      </c>
      <c r="B903" s="22" t="s">
        <v>244</v>
      </c>
      <c r="C903" s="22">
        <v>112100</v>
      </c>
      <c r="D903" s="22">
        <v>500125</v>
      </c>
      <c r="E903" s="22" t="str">
        <f t="shared" si="14"/>
        <v>112100500125</v>
      </c>
      <c r="F903" s="37">
        <v>0</v>
      </c>
      <c r="G903" s="37">
        <v>0</v>
      </c>
      <c r="H903" s="37">
        <v>0</v>
      </c>
      <c r="I903" s="37">
        <v>0</v>
      </c>
      <c r="J903" s="37">
        <v>0</v>
      </c>
      <c r="K903" s="37">
        <v>3500</v>
      </c>
      <c r="L903" s="37">
        <v>0</v>
      </c>
      <c r="M903" s="37">
        <v>0</v>
      </c>
      <c r="N903" s="37">
        <v>0</v>
      </c>
    </row>
    <row r="904" spans="1:14">
      <c r="A904" s="22" t="s">
        <v>782</v>
      </c>
      <c r="B904" s="22" t="s">
        <v>260</v>
      </c>
      <c r="C904" s="22">
        <v>112100</v>
      </c>
      <c r="D904" s="22">
        <v>640001</v>
      </c>
      <c r="E904" s="22" t="str">
        <f t="shared" si="14"/>
        <v>112100640001</v>
      </c>
      <c r="F904" s="37">
        <v>24875</v>
      </c>
      <c r="G904" s="37">
        <v>24875</v>
      </c>
      <c r="H904" s="37">
        <v>0</v>
      </c>
      <c r="I904" s="37">
        <v>0</v>
      </c>
      <c r="J904" s="37">
        <v>0</v>
      </c>
      <c r="K904" s="37">
        <v>0</v>
      </c>
      <c r="L904" s="37">
        <v>0</v>
      </c>
      <c r="M904" s="37">
        <v>0</v>
      </c>
      <c r="N904" s="37">
        <v>0</v>
      </c>
    </row>
    <row r="905" spans="1:14">
      <c r="A905" s="22" t="s">
        <v>782</v>
      </c>
      <c r="B905" s="22" t="s">
        <v>263</v>
      </c>
      <c r="C905" s="22">
        <v>112100</v>
      </c>
      <c r="D905" s="22">
        <v>640011</v>
      </c>
      <c r="E905" s="22" t="str">
        <f t="shared" si="14"/>
        <v>112100640011</v>
      </c>
      <c r="F905" s="37">
        <v>8125</v>
      </c>
      <c r="G905" s="37">
        <v>8125</v>
      </c>
      <c r="H905" s="37">
        <v>0</v>
      </c>
      <c r="I905" s="37">
        <v>0</v>
      </c>
      <c r="J905" s="37">
        <v>0</v>
      </c>
      <c r="K905" s="37">
        <v>0</v>
      </c>
      <c r="L905" s="37">
        <v>0</v>
      </c>
      <c r="M905" s="37">
        <v>0</v>
      </c>
      <c r="N905" s="37">
        <v>0</v>
      </c>
    </row>
    <row r="906" spans="1:14">
      <c r="A906" s="22" t="s">
        <v>53</v>
      </c>
      <c r="B906" s="22" t="s">
        <v>190</v>
      </c>
      <c r="C906" s="22">
        <v>113000</v>
      </c>
      <c r="D906" s="22">
        <v>230010</v>
      </c>
      <c r="E906" s="22" t="str">
        <f t="shared" si="14"/>
        <v>113000230010</v>
      </c>
      <c r="F906" s="37">
        <v>200165</v>
      </c>
      <c r="G906" s="37">
        <v>200165</v>
      </c>
      <c r="H906" s="37">
        <v>4015.21</v>
      </c>
      <c r="I906" s="37">
        <v>4015.21</v>
      </c>
      <c r="J906" s="37">
        <v>0</v>
      </c>
      <c r="K906" s="37">
        <v>212048.46</v>
      </c>
      <c r="L906" s="37">
        <v>221803.29</v>
      </c>
      <c r="M906" s="37">
        <v>147705.56</v>
      </c>
      <c r="N906" s="37">
        <v>4927.58</v>
      </c>
    </row>
    <row r="907" spans="1:14">
      <c r="A907" s="22" t="s">
        <v>53</v>
      </c>
      <c r="B907" s="22" t="s">
        <v>192</v>
      </c>
      <c r="C907" s="22">
        <v>113000</v>
      </c>
      <c r="D907" s="22">
        <v>230020</v>
      </c>
      <c r="E907" s="22" t="str">
        <f t="shared" si="14"/>
        <v>113000230020</v>
      </c>
      <c r="F907" s="37">
        <v>25000</v>
      </c>
      <c r="G907" s="37">
        <v>25000</v>
      </c>
      <c r="H907" s="37">
        <v>4288.88</v>
      </c>
      <c r="I907" s="37">
        <v>4288.88</v>
      </c>
      <c r="J907" s="37">
        <v>0</v>
      </c>
      <c r="K907" s="37">
        <v>27268.77</v>
      </c>
      <c r="L907" s="37">
        <v>6357.63</v>
      </c>
      <c r="M907" s="37">
        <v>0</v>
      </c>
      <c r="N907" s="37">
        <v>10367.16</v>
      </c>
    </row>
    <row r="908" spans="1:14">
      <c r="A908" s="22" t="s">
        <v>53</v>
      </c>
      <c r="B908" s="22" t="s">
        <v>193</v>
      </c>
      <c r="C908" s="22">
        <v>113000</v>
      </c>
      <c r="D908" s="22">
        <v>230025</v>
      </c>
      <c r="E908" s="22" t="str">
        <f t="shared" si="14"/>
        <v>113000230025</v>
      </c>
      <c r="F908" s="37">
        <v>52223</v>
      </c>
      <c r="G908" s="37">
        <v>52223</v>
      </c>
      <c r="H908" s="37">
        <v>7630.51</v>
      </c>
      <c r="I908" s="37">
        <v>7630.51</v>
      </c>
      <c r="J908" s="37">
        <v>0</v>
      </c>
      <c r="K908" s="37">
        <v>32114.95</v>
      </c>
      <c r="L908" s="37">
        <v>8269.6</v>
      </c>
      <c r="M908" s="37">
        <v>0</v>
      </c>
      <c r="N908" s="37">
        <v>0</v>
      </c>
    </row>
    <row r="909" spans="1:14">
      <c r="A909" s="22" t="s">
        <v>53</v>
      </c>
      <c r="B909" s="22" t="s">
        <v>194</v>
      </c>
      <c r="C909" s="22">
        <v>113000</v>
      </c>
      <c r="D909" s="22">
        <v>230050</v>
      </c>
      <c r="E909" s="22" t="str">
        <f t="shared" si="14"/>
        <v>113000230050</v>
      </c>
      <c r="F909" s="37">
        <v>325878</v>
      </c>
      <c r="G909" s="37">
        <v>325878</v>
      </c>
      <c r="H909" s="37">
        <v>19461.7</v>
      </c>
      <c r="I909" s="37">
        <v>19461.7</v>
      </c>
      <c r="J909" s="37">
        <v>0</v>
      </c>
      <c r="K909" s="37">
        <v>58500.2</v>
      </c>
      <c r="L909" s="37">
        <v>1968.76</v>
      </c>
      <c r="M909" s="37">
        <v>0</v>
      </c>
      <c r="N909" s="37">
        <v>37075.49</v>
      </c>
    </row>
    <row r="910" spans="1:14">
      <c r="A910" s="22" t="s">
        <v>53</v>
      </c>
      <c r="B910" s="22" t="s">
        <v>219</v>
      </c>
      <c r="C910" s="22">
        <v>113000</v>
      </c>
      <c r="D910" s="22">
        <v>410003</v>
      </c>
      <c r="E910" s="22" t="str">
        <f t="shared" si="14"/>
        <v>113000410003</v>
      </c>
      <c r="F910" s="37">
        <v>1500</v>
      </c>
      <c r="G910" s="37">
        <v>1500</v>
      </c>
      <c r="H910" s="37">
        <v>0</v>
      </c>
      <c r="I910" s="37">
        <v>0</v>
      </c>
      <c r="J910" s="37">
        <v>0</v>
      </c>
      <c r="K910" s="37">
        <v>0</v>
      </c>
      <c r="L910" s="37">
        <v>281</v>
      </c>
      <c r="M910" s="37">
        <v>804</v>
      </c>
      <c r="N910" s="37">
        <v>1584</v>
      </c>
    </row>
    <row r="911" spans="1:14">
      <c r="A911" s="22" t="s">
        <v>53</v>
      </c>
      <c r="B911" s="22" t="s">
        <v>220</v>
      </c>
      <c r="C911" s="22">
        <v>113000</v>
      </c>
      <c r="D911" s="22">
        <v>410004</v>
      </c>
      <c r="E911" s="22" t="str">
        <f t="shared" si="14"/>
        <v>113000410004</v>
      </c>
      <c r="F911" s="37">
        <v>37000</v>
      </c>
      <c r="G911" s="37">
        <v>37000</v>
      </c>
      <c r="H911" s="37">
        <v>4748</v>
      </c>
      <c r="I911" s="37">
        <v>454.82</v>
      </c>
      <c r="J911" s="37">
        <v>4293.18</v>
      </c>
      <c r="K911" s="37">
        <v>13033.63</v>
      </c>
      <c r="L911" s="37">
        <v>4637.71</v>
      </c>
      <c r="M911" s="37">
        <v>8701.11</v>
      </c>
      <c r="N911" s="37">
        <v>4717.92</v>
      </c>
    </row>
    <row r="912" spans="1:14">
      <c r="A912" s="22" t="s">
        <v>53</v>
      </c>
      <c r="B912" s="22" t="s">
        <v>221</v>
      </c>
      <c r="C912" s="22">
        <v>113000</v>
      </c>
      <c r="D912" s="22">
        <v>410005</v>
      </c>
      <c r="E912" s="22" t="str">
        <f t="shared" si="14"/>
        <v>113000410005</v>
      </c>
      <c r="F912" s="37">
        <v>22000</v>
      </c>
      <c r="G912" s="37">
        <v>22000</v>
      </c>
      <c r="H912" s="37">
        <v>10680</v>
      </c>
      <c r="I912" s="37">
        <v>36</v>
      </c>
      <c r="J912" s="37">
        <v>10644</v>
      </c>
      <c r="K912" s="37">
        <v>6784.82</v>
      </c>
      <c r="L912" s="37">
        <v>511.3</v>
      </c>
      <c r="M912" s="37">
        <v>6826.92</v>
      </c>
      <c r="N912" s="37">
        <v>0</v>
      </c>
    </row>
    <row r="913" spans="1:14">
      <c r="A913" s="22" t="s">
        <v>53</v>
      </c>
      <c r="B913" s="22" t="s">
        <v>229</v>
      </c>
      <c r="C913" s="22">
        <v>113000</v>
      </c>
      <c r="D913" s="22">
        <v>500104</v>
      </c>
      <c r="E913" s="22" t="str">
        <f t="shared" si="14"/>
        <v>113000500104</v>
      </c>
      <c r="F913" s="37">
        <v>0</v>
      </c>
      <c r="G913" s="37">
        <v>0</v>
      </c>
      <c r="H913" s="37">
        <v>-2250</v>
      </c>
      <c r="I913" s="37">
        <v>-2250</v>
      </c>
      <c r="J913" s="37">
        <v>0</v>
      </c>
      <c r="K913" s="37">
        <v>0</v>
      </c>
      <c r="L913" s="37">
        <v>0</v>
      </c>
      <c r="M913" s="37">
        <v>395</v>
      </c>
      <c r="N913" s="37">
        <v>0</v>
      </c>
    </row>
    <row r="914" spans="1:14">
      <c r="A914" s="22" t="s">
        <v>53</v>
      </c>
      <c r="B914" s="22" t="s">
        <v>231</v>
      </c>
      <c r="C914" s="22">
        <v>113000</v>
      </c>
      <c r="D914" s="22">
        <v>500107</v>
      </c>
      <c r="E914" s="22" t="str">
        <f t="shared" si="14"/>
        <v>113000500107</v>
      </c>
      <c r="F914" s="37">
        <v>0</v>
      </c>
      <c r="G914" s="37">
        <v>0</v>
      </c>
      <c r="H914" s="37">
        <v>0</v>
      </c>
      <c r="I914" s="37">
        <v>0</v>
      </c>
      <c r="J914" s="37">
        <v>0</v>
      </c>
      <c r="K914" s="37">
        <v>624</v>
      </c>
      <c r="L914" s="37">
        <v>0</v>
      </c>
      <c r="M914" s="37">
        <v>0</v>
      </c>
      <c r="N914" s="37">
        <v>0</v>
      </c>
    </row>
    <row r="915" spans="1:14">
      <c r="A915" s="22" t="s">
        <v>53</v>
      </c>
      <c r="B915" s="22" t="s">
        <v>78</v>
      </c>
      <c r="C915" s="22">
        <v>113000</v>
      </c>
      <c r="D915" s="22">
        <v>500113</v>
      </c>
      <c r="E915" s="22" t="str">
        <f t="shared" si="14"/>
        <v>113000500113</v>
      </c>
      <c r="F915" s="37">
        <v>0</v>
      </c>
      <c r="G915" s="37">
        <v>0</v>
      </c>
      <c r="H915" s="37">
        <v>0</v>
      </c>
      <c r="I915" s="37">
        <v>0</v>
      </c>
      <c r="J915" s="37">
        <v>0</v>
      </c>
      <c r="K915" s="37">
        <v>0</v>
      </c>
      <c r="L915" s="37">
        <v>0</v>
      </c>
      <c r="M915" s="37">
        <v>6.47</v>
      </c>
      <c r="N915" s="37">
        <v>0</v>
      </c>
    </row>
    <row r="916" spans="1:14">
      <c r="A916" s="22" t="s">
        <v>53</v>
      </c>
      <c r="B916" s="22" t="s">
        <v>237</v>
      </c>
      <c r="C916" s="22">
        <v>113000</v>
      </c>
      <c r="D916" s="22">
        <v>500115</v>
      </c>
      <c r="E916" s="22" t="str">
        <f t="shared" si="14"/>
        <v>113000500115</v>
      </c>
      <c r="F916" s="37">
        <v>0</v>
      </c>
      <c r="G916" s="37">
        <v>0</v>
      </c>
      <c r="H916" s="37">
        <v>0</v>
      </c>
      <c r="I916" s="37">
        <v>0</v>
      </c>
      <c r="J916" s="37">
        <v>0</v>
      </c>
      <c r="K916" s="37">
        <v>0</v>
      </c>
      <c r="L916" s="37">
        <v>117.5</v>
      </c>
      <c r="M916" s="37">
        <v>0</v>
      </c>
      <c r="N916" s="37">
        <v>239.31</v>
      </c>
    </row>
    <row r="917" spans="1:14">
      <c r="A917" s="22" t="s">
        <v>53</v>
      </c>
      <c r="B917" s="22" t="s">
        <v>240</v>
      </c>
      <c r="C917" s="22">
        <v>113000</v>
      </c>
      <c r="D917" s="22">
        <v>500118</v>
      </c>
      <c r="E917" s="22" t="str">
        <f t="shared" si="14"/>
        <v>113000500118</v>
      </c>
      <c r="F917" s="37">
        <v>37346</v>
      </c>
      <c r="G917" s="37">
        <v>37346</v>
      </c>
      <c r="H917" s="37">
        <v>409.2</v>
      </c>
      <c r="I917" s="37">
        <v>409.2</v>
      </c>
      <c r="J917" s="37">
        <v>0</v>
      </c>
      <c r="K917" s="37">
        <v>259.31</v>
      </c>
      <c r="L917" s="37">
        <v>10149.4</v>
      </c>
      <c r="M917" s="37">
        <v>7613.96</v>
      </c>
      <c r="N917" s="37">
        <v>4792.34</v>
      </c>
    </row>
    <row r="918" spans="1:14">
      <c r="A918" s="22" t="s">
        <v>53</v>
      </c>
      <c r="B918" s="22" t="s">
        <v>66</v>
      </c>
      <c r="C918" s="22">
        <v>113000</v>
      </c>
      <c r="D918" s="22">
        <v>500124</v>
      </c>
      <c r="E918" s="22" t="str">
        <f t="shared" si="14"/>
        <v>113000500124</v>
      </c>
      <c r="F918" s="37">
        <v>2000</v>
      </c>
      <c r="G918" s="37">
        <v>2000</v>
      </c>
      <c r="H918" s="37">
        <v>0</v>
      </c>
      <c r="I918" s="37">
        <v>0</v>
      </c>
      <c r="J918" s="37">
        <v>0</v>
      </c>
      <c r="K918" s="37">
        <v>127.86</v>
      </c>
      <c r="L918" s="37">
        <v>525.52</v>
      </c>
      <c r="M918" s="37">
        <v>2047.64</v>
      </c>
      <c r="N918" s="37">
        <v>796.44</v>
      </c>
    </row>
    <row r="919" spans="1:14">
      <c r="A919" s="22" t="s">
        <v>53</v>
      </c>
      <c r="B919" s="22" t="s">
        <v>7</v>
      </c>
      <c r="C919" s="22">
        <v>113000</v>
      </c>
      <c r="D919" s="22">
        <v>500127</v>
      </c>
      <c r="E919" s="22" t="str">
        <f t="shared" si="14"/>
        <v>113000500127</v>
      </c>
      <c r="F919" s="37">
        <v>0</v>
      </c>
      <c r="G919" s="37">
        <v>0</v>
      </c>
      <c r="H919" s="37">
        <v>0</v>
      </c>
      <c r="I919" s="37">
        <v>0</v>
      </c>
      <c r="J919" s="37">
        <v>0</v>
      </c>
      <c r="K919" s="37">
        <v>212.69</v>
      </c>
      <c r="L919" s="37">
        <v>0</v>
      </c>
      <c r="M919" s="37">
        <v>0</v>
      </c>
      <c r="N919" s="37">
        <v>0</v>
      </c>
    </row>
    <row r="920" spans="1:14">
      <c r="A920" s="22" t="s">
        <v>53</v>
      </c>
      <c r="B920" s="22" t="s">
        <v>826</v>
      </c>
      <c r="C920" s="22">
        <v>113000</v>
      </c>
      <c r="D920" s="22">
        <v>730000</v>
      </c>
      <c r="E920" s="22" t="str">
        <f t="shared" si="14"/>
        <v>113000730000</v>
      </c>
      <c r="F920" s="37">
        <v>17868</v>
      </c>
      <c r="G920" s="37">
        <v>17868</v>
      </c>
      <c r="H920" s="37">
        <v>0</v>
      </c>
      <c r="I920" s="37">
        <v>0</v>
      </c>
      <c r="J920" s="37">
        <v>0</v>
      </c>
      <c r="K920" s="37">
        <v>18425.77</v>
      </c>
      <c r="L920" s="37">
        <v>18311</v>
      </c>
      <c r="M920" s="37">
        <v>118897</v>
      </c>
      <c r="N920" s="37">
        <v>0</v>
      </c>
    </row>
    <row r="921" spans="1:14">
      <c r="A921" s="22" t="s">
        <v>53</v>
      </c>
      <c r="B921" s="22" t="s">
        <v>838</v>
      </c>
      <c r="C921" s="22">
        <v>113000</v>
      </c>
      <c r="D921" s="22">
        <v>760000</v>
      </c>
      <c r="E921" s="22" t="str">
        <f t="shared" si="14"/>
        <v>113000760000</v>
      </c>
      <c r="F921" s="37">
        <v>0</v>
      </c>
      <c r="G921" s="37">
        <v>0</v>
      </c>
      <c r="H921" s="37">
        <v>0</v>
      </c>
      <c r="I921" s="37">
        <v>0</v>
      </c>
      <c r="J921" s="37">
        <v>0</v>
      </c>
      <c r="K921" s="37">
        <v>53</v>
      </c>
      <c r="L921" s="37">
        <v>15150</v>
      </c>
      <c r="M921" s="37">
        <v>0</v>
      </c>
      <c r="N921" s="37">
        <v>0</v>
      </c>
    </row>
    <row r="922" spans="1:14">
      <c r="A922" s="22" t="s">
        <v>53</v>
      </c>
      <c r="B922" s="22" t="s">
        <v>837</v>
      </c>
      <c r="C922" s="22">
        <v>113000</v>
      </c>
      <c r="D922" s="22">
        <v>760002</v>
      </c>
      <c r="E922" s="22" t="str">
        <f t="shared" si="14"/>
        <v>113000760002</v>
      </c>
      <c r="F922" s="37">
        <v>237749</v>
      </c>
      <c r="G922" s="37">
        <v>237749</v>
      </c>
      <c r="H922" s="37">
        <v>290800</v>
      </c>
      <c r="I922" s="37">
        <v>290800</v>
      </c>
      <c r="J922" s="37">
        <v>0</v>
      </c>
      <c r="K922" s="37">
        <v>96147</v>
      </c>
      <c r="L922" s="37">
        <v>237711</v>
      </c>
      <c r="M922" s="37">
        <v>64668</v>
      </c>
      <c r="N922" s="37">
        <v>297800</v>
      </c>
    </row>
    <row r="923" spans="1:14">
      <c r="A923" s="22" t="s">
        <v>53</v>
      </c>
      <c r="B923" s="22" t="s">
        <v>828</v>
      </c>
      <c r="C923" s="22">
        <v>113000</v>
      </c>
      <c r="D923" s="22">
        <v>760003</v>
      </c>
      <c r="E923" s="22" t="str">
        <f t="shared" si="14"/>
        <v>113000760003</v>
      </c>
      <c r="F923" s="37">
        <v>5680657</v>
      </c>
      <c r="G923" s="37">
        <v>5680657</v>
      </c>
      <c r="H923" s="37">
        <v>1682212.23</v>
      </c>
      <c r="I923" s="37">
        <v>1682212.23</v>
      </c>
      <c r="J923" s="37">
        <v>0</v>
      </c>
      <c r="K923" s="37">
        <v>4910075.6399999997</v>
      </c>
      <c r="L923" s="37">
        <v>5033133.4000000004</v>
      </c>
      <c r="M923" s="37">
        <v>4664653.01</v>
      </c>
      <c r="N923" s="37">
        <v>0</v>
      </c>
    </row>
    <row r="924" spans="1:14">
      <c r="A924" s="22" t="s">
        <v>53</v>
      </c>
      <c r="B924" s="22" t="s">
        <v>840</v>
      </c>
      <c r="C924" s="22">
        <v>113000</v>
      </c>
      <c r="D924" s="22">
        <v>760005</v>
      </c>
      <c r="E924" s="22" t="str">
        <f t="shared" si="14"/>
        <v>113000760005</v>
      </c>
      <c r="F924" s="37">
        <v>400000</v>
      </c>
      <c r="G924" s="37">
        <v>400000</v>
      </c>
      <c r="H924" s="37">
        <v>47875</v>
      </c>
      <c r="I924" s="37">
        <v>47875</v>
      </c>
      <c r="J924" s="37">
        <v>0</v>
      </c>
      <c r="K924" s="37">
        <v>386286</v>
      </c>
      <c r="L924" s="37">
        <v>329156</v>
      </c>
      <c r="M924" s="37">
        <v>330896</v>
      </c>
      <c r="N924" s="37">
        <v>0</v>
      </c>
    </row>
    <row r="925" spans="1:14">
      <c r="A925" s="22" t="s">
        <v>137</v>
      </c>
      <c r="B925" s="22" t="s">
        <v>192</v>
      </c>
      <c r="C925" s="22">
        <v>114000</v>
      </c>
      <c r="D925" s="22">
        <v>230020</v>
      </c>
      <c r="E925" s="22" t="str">
        <f t="shared" si="14"/>
        <v>114000230020</v>
      </c>
      <c r="F925" s="37">
        <v>0</v>
      </c>
      <c r="G925" s="37">
        <v>0</v>
      </c>
      <c r="H925" s="37">
        <v>0</v>
      </c>
      <c r="I925" s="37">
        <v>0</v>
      </c>
      <c r="J925" s="37">
        <v>0</v>
      </c>
      <c r="K925" s="37">
        <v>0</v>
      </c>
      <c r="L925" s="37">
        <v>106.17</v>
      </c>
      <c r="M925" s="37">
        <v>0</v>
      </c>
      <c r="N925" s="37">
        <v>0</v>
      </c>
    </row>
    <row r="926" spans="1:14">
      <c r="A926" s="22" t="s">
        <v>137</v>
      </c>
      <c r="B926" s="22" t="s">
        <v>193</v>
      </c>
      <c r="C926" s="22">
        <v>114000</v>
      </c>
      <c r="D926" s="22">
        <v>230025</v>
      </c>
      <c r="E926" s="22" t="str">
        <f t="shared" si="14"/>
        <v>114000230025</v>
      </c>
      <c r="F926" s="37">
        <v>0</v>
      </c>
      <c r="G926" s="37">
        <v>0</v>
      </c>
      <c r="H926" s="37">
        <v>0</v>
      </c>
      <c r="I926" s="37">
        <v>0</v>
      </c>
      <c r="J926" s="37">
        <v>0</v>
      </c>
      <c r="K926" s="37">
        <v>0</v>
      </c>
      <c r="L926" s="37">
        <v>2394.73</v>
      </c>
      <c r="M926" s="37">
        <v>0</v>
      </c>
      <c r="N926" s="37">
        <v>0</v>
      </c>
    </row>
    <row r="927" spans="1:14">
      <c r="A927" s="22" t="s">
        <v>137</v>
      </c>
      <c r="B927" s="22" t="s">
        <v>219</v>
      </c>
      <c r="C927" s="22">
        <v>114000</v>
      </c>
      <c r="D927" s="22">
        <v>410003</v>
      </c>
      <c r="E927" s="22" t="str">
        <f t="shared" si="14"/>
        <v>114000410003</v>
      </c>
      <c r="F927" s="37">
        <v>2550</v>
      </c>
      <c r="G927" s="37">
        <v>2550</v>
      </c>
      <c r="H927" s="37">
        <v>0</v>
      </c>
      <c r="I927" s="37">
        <v>0</v>
      </c>
      <c r="J927" s="37">
        <v>0</v>
      </c>
      <c r="K927" s="37">
        <v>0</v>
      </c>
      <c r="L927" s="37">
        <v>4.8</v>
      </c>
      <c r="M927" s="37">
        <v>175</v>
      </c>
      <c r="N927" s="37">
        <v>0</v>
      </c>
    </row>
    <row r="928" spans="1:14">
      <c r="A928" s="22" t="s">
        <v>137</v>
      </c>
      <c r="B928" s="22" t="s">
        <v>220</v>
      </c>
      <c r="C928" s="22">
        <v>114000</v>
      </c>
      <c r="D928" s="22">
        <v>410004</v>
      </c>
      <c r="E928" s="22" t="str">
        <f t="shared" si="14"/>
        <v>114000410004</v>
      </c>
      <c r="F928" s="37">
        <v>5000</v>
      </c>
      <c r="G928" s="37">
        <v>5000</v>
      </c>
      <c r="H928" s="37">
        <v>2832.01</v>
      </c>
      <c r="I928" s="37">
        <v>1343.93</v>
      </c>
      <c r="J928" s="37">
        <v>1488.08</v>
      </c>
      <c r="K928" s="37">
        <v>4991.51</v>
      </c>
      <c r="L928" s="37">
        <v>4473.1099999999997</v>
      </c>
      <c r="M928" s="37">
        <v>5981.35</v>
      </c>
      <c r="N928" s="37">
        <v>0</v>
      </c>
    </row>
    <row r="929" spans="1:14">
      <c r="A929" s="22" t="s">
        <v>29</v>
      </c>
      <c r="B929" s="22" t="s">
        <v>219</v>
      </c>
      <c r="C929" s="22">
        <v>114001</v>
      </c>
      <c r="D929" s="22">
        <v>410003</v>
      </c>
      <c r="E929" s="22" t="str">
        <f t="shared" si="14"/>
        <v>114001410003</v>
      </c>
      <c r="F929" s="37">
        <v>150</v>
      </c>
      <c r="G929" s="37">
        <v>150</v>
      </c>
      <c r="H929" s="37">
        <v>0</v>
      </c>
      <c r="I929" s="37">
        <v>0</v>
      </c>
      <c r="J929" s="37">
        <v>0</v>
      </c>
      <c r="K929" s="37">
        <v>0</v>
      </c>
      <c r="L929" s="37">
        <v>244.4</v>
      </c>
      <c r="M929" s="37">
        <v>177.84</v>
      </c>
      <c r="N929" s="37">
        <v>230.61</v>
      </c>
    </row>
    <row r="930" spans="1:14">
      <c r="A930" s="22" t="s">
        <v>29</v>
      </c>
      <c r="B930" s="22" t="s">
        <v>220</v>
      </c>
      <c r="C930" s="22">
        <v>114001</v>
      </c>
      <c r="D930" s="22">
        <v>410004</v>
      </c>
      <c r="E930" s="22" t="str">
        <f t="shared" si="14"/>
        <v>114001410004</v>
      </c>
      <c r="F930" s="37">
        <v>800</v>
      </c>
      <c r="G930" s="37">
        <v>800</v>
      </c>
      <c r="H930" s="37">
        <v>0</v>
      </c>
      <c r="I930" s="37">
        <v>0</v>
      </c>
      <c r="J930" s="37">
        <v>0</v>
      </c>
      <c r="K930" s="37">
        <v>395.33</v>
      </c>
      <c r="L930" s="37">
        <v>0</v>
      </c>
      <c r="M930" s="37">
        <v>49.95</v>
      </c>
      <c r="N930" s="37">
        <v>0</v>
      </c>
    </row>
    <row r="931" spans="1:14">
      <c r="A931" s="22" t="s">
        <v>29</v>
      </c>
      <c r="B931" s="22" t="s">
        <v>231</v>
      </c>
      <c r="C931" s="22">
        <v>114001</v>
      </c>
      <c r="D931" s="22">
        <v>500107</v>
      </c>
      <c r="E931" s="22" t="str">
        <f t="shared" si="14"/>
        <v>114001500107</v>
      </c>
      <c r="F931" s="37">
        <v>240</v>
      </c>
      <c r="G931" s="37">
        <v>240</v>
      </c>
      <c r="H931" s="37">
        <v>0</v>
      </c>
      <c r="I931" s="37">
        <v>0</v>
      </c>
      <c r="J931" s="37">
        <v>0</v>
      </c>
      <c r="K931" s="37">
        <v>0</v>
      </c>
      <c r="L931" s="37">
        <v>0</v>
      </c>
      <c r="M931" s="37">
        <v>0</v>
      </c>
      <c r="N931" s="37">
        <v>0</v>
      </c>
    </row>
    <row r="932" spans="1:14">
      <c r="A932" s="22" t="s">
        <v>29</v>
      </c>
      <c r="B932" s="22" t="s">
        <v>240</v>
      </c>
      <c r="C932" s="22">
        <v>114001</v>
      </c>
      <c r="D932" s="22">
        <v>500118</v>
      </c>
      <c r="E932" s="22" t="str">
        <f t="shared" si="14"/>
        <v>114001500118</v>
      </c>
      <c r="F932" s="37">
        <v>3600</v>
      </c>
      <c r="G932" s="37">
        <v>3600</v>
      </c>
      <c r="H932" s="37">
        <v>0</v>
      </c>
      <c r="I932" s="37">
        <v>0</v>
      </c>
      <c r="J932" s="37">
        <v>0</v>
      </c>
      <c r="K932" s="37">
        <v>546.19000000000005</v>
      </c>
      <c r="L932" s="37">
        <v>0</v>
      </c>
      <c r="M932" s="37">
        <v>0</v>
      </c>
      <c r="N932" s="37">
        <v>0</v>
      </c>
    </row>
    <row r="933" spans="1:14">
      <c r="A933" s="22" t="s">
        <v>27</v>
      </c>
      <c r="B933" s="22" t="s">
        <v>218</v>
      </c>
      <c r="C933" s="22">
        <v>114002</v>
      </c>
      <c r="D933" s="22">
        <v>410001</v>
      </c>
      <c r="E933" s="22" t="str">
        <f t="shared" si="14"/>
        <v>114002410001</v>
      </c>
      <c r="F933" s="37">
        <v>0</v>
      </c>
      <c r="G933" s="37">
        <v>0</v>
      </c>
      <c r="H933" s="37">
        <v>0</v>
      </c>
      <c r="I933" s="37">
        <v>0</v>
      </c>
      <c r="J933" s="37">
        <v>0</v>
      </c>
      <c r="K933" s="37">
        <v>0</v>
      </c>
      <c r="L933" s="37">
        <v>0</v>
      </c>
      <c r="M933" s="37">
        <v>175</v>
      </c>
      <c r="N933" s="37">
        <v>0</v>
      </c>
    </row>
    <row r="934" spans="1:14">
      <c r="A934" s="22" t="s">
        <v>27</v>
      </c>
      <c r="B934" s="22" t="s">
        <v>219</v>
      </c>
      <c r="C934" s="22">
        <v>114002</v>
      </c>
      <c r="D934" s="22">
        <v>410003</v>
      </c>
      <c r="E934" s="22" t="str">
        <f t="shared" si="14"/>
        <v>114002410003</v>
      </c>
      <c r="F934" s="37">
        <v>200</v>
      </c>
      <c r="G934" s="37">
        <v>200</v>
      </c>
      <c r="H934" s="37">
        <v>0</v>
      </c>
      <c r="I934" s="37">
        <v>0</v>
      </c>
      <c r="J934" s="37">
        <v>0</v>
      </c>
      <c r="K934" s="37">
        <v>0</v>
      </c>
      <c r="L934" s="37">
        <v>1985.62</v>
      </c>
      <c r="M934" s="37">
        <v>3187.52</v>
      </c>
      <c r="N934" s="37">
        <v>773.86</v>
      </c>
    </row>
    <row r="935" spans="1:14">
      <c r="A935" s="22" t="s">
        <v>27</v>
      </c>
      <c r="B935" s="22" t="s">
        <v>220</v>
      </c>
      <c r="C935" s="22">
        <v>114002</v>
      </c>
      <c r="D935" s="22">
        <v>410004</v>
      </c>
      <c r="E935" s="22" t="str">
        <f t="shared" si="14"/>
        <v>114002410004</v>
      </c>
      <c r="F935" s="37">
        <v>5600</v>
      </c>
      <c r="G935" s="37">
        <v>5600</v>
      </c>
      <c r="H935" s="37">
        <v>25.5</v>
      </c>
      <c r="I935" s="37">
        <v>0</v>
      </c>
      <c r="J935" s="37">
        <v>25.5</v>
      </c>
      <c r="K935" s="37">
        <v>597.92999999999995</v>
      </c>
      <c r="L935" s="37">
        <v>1073.1400000000001</v>
      </c>
      <c r="M935" s="37">
        <v>0</v>
      </c>
      <c r="N935" s="37">
        <v>0</v>
      </c>
    </row>
    <row r="936" spans="1:14">
      <c r="A936" s="22" t="s">
        <v>27</v>
      </c>
      <c r="B936" s="22" t="s">
        <v>221</v>
      </c>
      <c r="C936" s="22">
        <v>114002</v>
      </c>
      <c r="D936" s="22">
        <v>410005</v>
      </c>
      <c r="E936" s="22" t="str">
        <f t="shared" si="14"/>
        <v>114002410005</v>
      </c>
      <c r="F936" s="37">
        <v>0</v>
      </c>
      <c r="G936" s="37">
        <v>0</v>
      </c>
      <c r="H936" s="37">
        <v>0</v>
      </c>
      <c r="I936" s="37">
        <v>0</v>
      </c>
      <c r="J936" s="37">
        <v>0</v>
      </c>
      <c r="K936" s="37">
        <v>0</v>
      </c>
      <c r="L936" s="37">
        <v>563.79</v>
      </c>
      <c r="M936" s="37">
        <v>0</v>
      </c>
      <c r="N936" s="37">
        <v>0</v>
      </c>
    </row>
    <row r="937" spans="1:14">
      <c r="A937" s="22" t="s">
        <v>27</v>
      </c>
      <c r="B937" s="22" t="s">
        <v>231</v>
      </c>
      <c r="C937" s="22">
        <v>114002</v>
      </c>
      <c r="D937" s="22">
        <v>500107</v>
      </c>
      <c r="E937" s="22" t="str">
        <f t="shared" si="14"/>
        <v>114002500107</v>
      </c>
      <c r="F937" s="37">
        <v>175</v>
      </c>
      <c r="G937" s="37">
        <v>175</v>
      </c>
      <c r="H937" s="37">
        <v>0</v>
      </c>
      <c r="I937" s="37">
        <v>0</v>
      </c>
      <c r="J937" s="37">
        <v>0</v>
      </c>
      <c r="K937" s="37">
        <v>145</v>
      </c>
      <c r="L937" s="37">
        <v>175</v>
      </c>
      <c r="M937" s="37">
        <v>0</v>
      </c>
      <c r="N937" s="37">
        <v>0</v>
      </c>
    </row>
    <row r="938" spans="1:14">
      <c r="A938" s="22" t="s">
        <v>27</v>
      </c>
      <c r="B938" s="22" t="s">
        <v>240</v>
      </c>
      <c r="C938" s="22">
        <v>114002</v>
      </c>
      <c r="D938" s="22">
        <v>500118</v>
      </c>
      <c r="E938" s="22" t="str">
        <f t="shared" si="14"/>
        <v>114002500118</v>
      </c>
      <c r="F938" s="37">
        <v>12101</v>
      </c>
      <c r="G938" s="37">
        <v>12101</v>
      </c>
      <c r="H938" s="37">
        <v>469.77</v>
      </c>
      <c r="I938" s="37">
        <v>469.77</v>
      </c>
      <c r="J938" s="37">
        <v>0</v>
      </c>
      <c r="K938" s="37">
        <v>4945.8599999999997</v>
      </c>
      <c r="L938" s="37">
        <v>200</v>
      </c>
      <c r="M938" s="37">
        <v>3710.49</v>
      </c>
      <c r="N938" s="37">
        <v>720.01</v>
      </c>
    </row>
    <row r="939" spans="1:14">
      <c r="A939" s="22" t="s">
        <v>27</v>
      </c>
      <c r="B939" s="22" t="s">
        <v>63</v>
      </c>
      <c r="C939" s="22">
        <v>114002</v>
      </c>
      <c r="D939" s="22">
        <v>500126</v>
      </c>
      <c r="E939" s="22" t="str">
        <f t="shared" si="14"/>
        <v>114002500126</v>
      </c>
      <c r="F939" s="37">
        <v>3000</v>
      </c>
      <c r="G939" s="37">
        <v>3000</v>
      </c>
      <c r="H939" s="37">
        <v>0</v>
      </c>
      <c r="I939" s="37">
        <v>0</v>
      </c>
      <c r="J939" s="37">
        <v>0</v>
      </c>
      <c r="K939" s="37">
        <v>0</v>
      </c>
      <c r="L939" s="37">
        <v>0</v>
      </c>
      <c r="M939" s="37">
        <v>0</v>
      </c>
      <c r="N939" s="37">
        <v>0</v>
      </c>
    </row>
    <row r="940" spans="1:14">
      <c r="A940" s="22" t="s">
        <v>27</v>
      </c>
      <c r="B940" s="22" t="s">
        <v>7</v>
      </c>
      <c r="C940" s="22">
        <v>114002</v>
      </c>
      <c r="D940" s="22">
        <v>500127</v>
      </c>
      <c r="E940" s="22" t="str">
        <f t="shared" si="14"/>
        <v>114002500127</v>
      </c>
      <c r="F940" s="37">
        <v>0</v>
      </c>
      <c r="G940" s="37">
        <v>0</v>
      </c>
      <c r="H940" s="37">
        <v>0</v>
      </c>
      <c r="I940" s="37">
        <v>0</v>
      </c>
      <c r="J940" s="37">
        <v>0</v>
      </c>
      <c r="K940" s="37">
        <v>989.23</v>
      </c>
      <c r="L940" s="37">
        <v>1219.06</v>
      </c>
      <c r="M940" s="37">
        <v>0</v>
      </c>
      <c r="N940" s="37">
        <v>0</v>
      </c>
    </row>
    <row r="941" spans="1:14">
      <c r="A941" s="22" t="s">
        <v>138</v>
      </c>
      <c r="B941" s="22" t="s">
        <v>823</v>
      </c>
      <c r="C941" s="22">
        <v>114003</v>
      </c>
      <c r="D941" s="22">
        <v>140015</v>
      </c>
      <c r="E941" s="22" t="str">
        <f t="shared" si="14"/>
        <v>114003140015</v>
      </c>
      <c r="F941" s="37">
        <v>0</v>
      </c>
      <c r="G941" s="37">
        <v>0</v>
      </c>
      <c r="H941" s="37">
        <v>0</v>
      </c>
      <c r="I941" s="37">
        <v>0</v>
      </c>
      <c r="J941" s="37">
        <v>0</v>
      </c>
      <c r="K941" s="37">
        <v>0</v>
      </c>
      <c r="L941" s="37">
        <v>0</v>
      </c>
      <c r="M941" s="37">
        <v>0</v>
      </c>
      <c r="N941" s="37">
        <v>291.89999999999998</v>
      </c>
    </row>
    <row r="942" spans="1:14">
      <c r="A942" s="22" t="s">
        <v>138</v>
      </c>
      <c r="B942" s="22" t="s">
        <v>195</v>
      </c>
      <c r="C942" s="22">
        <v>114003</v>
      </c>
      <c r="D942" s="22">
        <v>240010</v>
      </c>
      <c r="E942" s="22" t="str">
        <f t="shared" si="14"/>
        <v>114003240010</v>
      </c>
      <c r="F942" s="37">
        <v>4000</v>
      </c>
      <c r="G942" s="37">
        <v>4000</v>
      </c>
      <c r="H942" s="37">
        <v>0</v>
      </c>
      <c r="I942" s="37">
        <v>0</v>
      </c>
      <c r="J942" s="37">
        <v>0</v>
      </c>
      <c r="K942" s="37">
        <v>1996.2</v>
      </c>
      <c r="L942" s="37">
        <v>2383.92</v>
      </c>
      <c r="M942" s="37">
        <v>2880.65</v>
      </c>
      <c r="N942" s="37">
        <v>997.06</v>
      </c>
    </row>
    <row r="943" spans="1:14">
      <c r="A943" s="22" t="s">
        <v>138</v>
      </c>
      <c r="B943" s="22" t="s">
        <v>218</v>
      </c>
      <c r="C943" s="22">
        <v>114003</v>
      </c>
      <c r="D943" s="22">
        <v>410001</v>
      </c>
      <c r="E943" s="22" t="str">
        <f t="shared" si="14"/>
        <v>114003410001</v>
      </c>
      <c r="F943" s="37">
        <v>2200</v>
      </c>
      <c r="G943" s="37">
        <v>2200</v>
      </c>
      <c r="H943" s="37">
        <v>0</v>
      </c>
      <c r="I943" s="37">
        <v>0</v>
      </c>
      <c r="J943" s="37">
        <v>0</v>
      </c>
      <c r="K943" s="37">
        <v>0</v>
      </c>
      <c r="L943" s="37">
        <v>0</v>
      </c>
      <c r="M943" s="37">
        <v>0</v>
      </c>
      <c r="N943" s="37">
        <v>0</v>
      </c>
    </row>
    <row r="944" spans="1:14">
      <c r="A944" s="22" t="s">
        <v>138</v>
      </c>
      <c r="B944" s="22" t="s">
        <v>219</v>
      </c>
      <c r="C944" s="22">
        <v>114003</v>
      </c>
      <c r="D944" s="22">
        <v>410003</v>
      </c>
      <c r="E944" s="22" t="str">
        <f t="shared" si="14"/>
        <v>114003410003</v>
      </c>
      <c r="F944" s="37">
        <v>1000</v>
      </c>
      <c r="G944" s="37">
        <v>1000</v>
      </c>
      <c r="H944" s="37">
        <v>0</v>
      </c>
      <c r="I944" s="37">
        <v>0</v>
      </c>
      <c r="J944" s="37">
        <v>0</v>
      </c>
      <c r="K944" s="37">
        <v>0</v>
      </c>
      <c r="L944" s="37">
        <v>2106.62</v>
      </c>
      <c r="M944" s="37">
        <v>3418.9</v>
      </c>
      <c r="N944" s="37">
        <v>1361.34</v>
      </c>
    </row>
    <row r="945" spans="1:14">
      <c r="A945" s="22" t="s">
        <v>138</v>
      </c>
      <c r="B945" s="22" t="s">
        <v>220</v>
      </c>
      <c r="C945" s="22">
        <v>114003</v>
      </c>
      <c r="D945" s="22">
        <v>410004</v>
      </c>
      <c r="E945" s="22" t="str">
        <f t="shared" si="14"/>
        <v>114003410004</v>
      </c>
      <c r="F945" s="37">
        <v>3200</v>
      </c>
      <c r="G945" s="37">
        <v>3200</v>
      </c>
      <c r="H945" s="37">
        <v>1591.19</v>
      </c>
      <c r="I945" s="37">
        <v>415.47</v>
      </c>
      <c r="J945" s="37">
        <v>1175.72</v>
      </c>
      <c r="K945" s="37">
        <v>977.44</v>
      </c>
      <c r="L945" s="37">
        <v>0</v>
      </c>
      <c r="M945" s="37">
        <v>0</v>
      </c>
      <c r="N945" s="37">
        <v>374.51</v>
      </c>
    </row>
    <row r="946" spans="1:14">
      <c r="A946" s="22" t="s">
        <v>138</v>
      </c>
      <c r="B946" s="22" t="s">
        <v>231</v>
      </c>
      <c r="C946" s="22">
        <v>114003</v>
      </c>
      <c r="D946" s="22">
        <v>500107</v>
      </c>
      <c r="E946" s="22" t="str">
        <f t="shared" si="14"/>
        <v>114003500107</v>
      </c>
      <c r="F946" s="37">
        <v>520</v>
      </c>
      <c r="G946" s="37">
        <v>520</v>
      </c>
      <c r="H946" s="37">
        <v>277.97000000000003</v>
      </c>
      <c r="I946" s="37">
        <v>0</v>
      </c>
      <c r="J946" s="37">
        <v>277.97000000000003</v>
      </c>
      <c r="K946" s="37">
        <v>0</v>
      </c>
      <c r="L946" s="37">
        <v>0</v>
      </c>
      <c r="M946" s="37">
        <v>0</v>
      </c>
      <c r="N946" s="37">
        <v>0</v>
      </c>
    </row>
    <row r="947" spans="1:14">
      <c r="A947" s="22" t="s">
        <v>138</v>
      </c>
      <c r="B947" s="22" t="s">
        <v>240</v>
      </c>
      <c r="C947" s="22">
        <v>114003</v>
      </c>
      <c r="D947" s="22">
        <v>500118</v>
      </c>
      <c r="E947" s="22" t="str">
        <f t="shared" si="14"/>
        <v>114003500118</v>
      </c>
      <c r="F947" s="37">
        <v>2615</v>
      </c>
      <c r="G947" s="37">
        <v>2615</v>
      </c>
      <c r="H947" s="37">
        <v>0</v>
      </c>
      <c r="I947" s="37">
        <v>0</v>
      </c>
      <c r="J947" s="37">
        <v>0</v>
      </c>
      <c r="K947" s="37">
        <v>184.78</v>
      </c>
      <c r="L947" s="37">
        <v>0</v>
      </c>
      <c r="M947" s="37">
        <v>0</v>
      </c>
      <c r="N947" s="37">
        <v>200</v>
      </c>
    </row>
    <row r="948" spans="1:14">
      <c r="A948" s="22" t="s">
        <v>138</v>
      </c>
      <c r="B948" s="22" t="s">
        <v>7</v>
      </c>
      <c r="C948" s="22">
        <v>114003</v>
      </c>
      <c r="D948" s="22">
        <v>500127</v>
      </c>
      <c r="E948" s="22" t="str">
        <f t="shared" si="14"/>
        <v>114003500127</v>
      </c>
      <c r="F948" s="37">
        <v>1500</v>
      </c>
      <c r="G948" s="37">
        <v>1500</v>
      </c>
      <c r="H948" s="37">
        <v>0</v>
      </c>
      <c r="I948" s="37">
        <v>0</v>
      </c>
      <c r="J948" s="37">
        <v>0</v>
      </c>
      <c r="K948" s="37">
        <v>0</v>
      </c>
      <c r="L948" s="37">
        <v>0</v>
      </c>
      <c r="M948" s="37">
        <v>0</v>
      </c>
      <c r="N948" s="37">
        <v>0</v>
      </c>
    </row>
    <row r="949" spans="1:14">
      <c r="A949" s="22" t="s">
        <v>28</v>
      </c>
      <c r="B949" s="22" t="s">
        <v>219</v>
      </c>
      <c r="C949" s="22">
        <v>114004</v>
      </c>
      <c r="D949" s="22">
        <v>410003</v>
      </c>
      <c r="E949" s="22" t="str">
        <f t="shared" si="14"/>
        <v>114004410003</v>
      </c>
      <c r="F949" s="37">
        <v>500</v>
      </c>
      <c r="G949" s="37">
        <v>500</v>
      </c>
      <c r="H949" s="37">
        <v>0</v>
      </c>
      <c r="I949" s="37">
        <v>0</v>
      </c>
      <c r="J949" s="37">
        <v>0</v>
      </c>
      <c r="K949" s="37">
        <v>0</v>
      </c>
      <c r="L949" s="37">
        <v>65.7</v>
      </c>
      <c r="M949" s="37">
        <v>0</v>
      </c>
      <c r="N949" s="37">
        <v>0</v>
      </c>
    </row>
    <row r="950" spans="1:14">
      <c r="A950" s="22" t="s">
        <v>28</v>
      </c>
      <c r="B950" s="22" t="s">
        <v>220</v>
      </c>
      <c r="C950" s="22">
        <v>114004</v>
      </c>
      <c r="D950" s="22">
        <v>410004</v>
      </c>
      <c r="E950" s="22" t="str">
        <f t="shared" si="14"/>
        <v>114004410004</v>
      </c>
      <c r="F950" s="37">
        <v>50</v>
      </c>
      <c r="G950" s="37">
        <v>50</v>
      </c>
      <c r="H950" s="37">
        <v>0</v>
      </c>
      <c r="I950" s="37">
        <v>0</v>
      </c>
      <c r="J950" s="37">
        <v>0</v>
      </c>
      <c r="K950" s="37">
        <v>0</v>
      </c>
      <c r="L950" s="37">
        <v>0</v>
      </c>
      <c r="M950" s="37">
        <v>0</v>
      </c>
      <c r="N950" s="37">
        <v>0</v>
      </c>
    </row>
    <row r="951" spans="1:14">
      <c r="A951" s="22" t="s">
        <v>28</v>
      </c>
      <c r="B951" s="22" t="s">
        <v>240</v>
      </c>
      <c r="C951" s="22">
        <v>114004</v>
      </c>
      <c r="D951" s="22">
        <v>500118</v>
      </c>
      <c r="E951" s="22" t="str">
        <f t="shared" si="14"/>
        <v>114004500118</v>
      </c>
      <c r="F951" s="37">
        <v>1600</v>
      </c>
      <c r="G951" s="37">
        <v>1600</v>
      </c>
      <c r="H951" s="37">
        <v>0</v>
      </c>
      <c r="I951" s="37">
        <v>0</v>
      </c>
      <c r="J951" s="37">
        <v>0</v>
      </c>
      <c r="K951" s="37">
        <v>921.33</v>
      </c>
      <c r="L951" s="37">
        <v>0</v>
      </c>
      <c r="M951" s="37">
        <v>0</v>
      </c>
      <c r="N951" s="37">
        <v>0</v>
      </c>
    </row>
    <row r="952" spans="1:14">
      <c r="A952" s="22" t="s">
        <v>139</v>
      </c>
      <c r="B952" s="22" t="s">
        <v>219</v>
      </c>
      <c r="C952" s="22">
        <v>114005</v>
      </c>
      <c r="D952" s="22">
        <v>410003</v>
      </c>
      <c r="E952" s="22" t="str">
        <f t="shared" si="14"/>
        <v>114005410003</v>
      </c>
      <c r="F952" s="37">
        <v>200</v>
      </c>
      <c r="G952" s="37">
        <v>200</v>
      </c>
      <c r="H952" s="37">
        <v>0</v>
      </c>
      <c r="I952" s="37">
        <v>0</v>
      </c>
      <c r="J952" s="37">
        <v>0</v>
      </c>
      <c r="K952" s="37">
        <v>0</v>
      </c>
      <c r="L952" s="37">
        <v>0</v>
      </c>
      <c r="M952" s="37">
        <v>0</v>
      </c>
      <c r="N952" s="37">
        <v>0</v>
      </c>
    </row>
    <row r="953" spans="1:14">
      <c r="A953" s="22" t="s">
        <v>139</v>
      </c>
      <c r="B953" s="22" t="s">
        <v>220</v>
      </c>
      <c r="C953" s="22">
        <v>114005</v>
      </c>
      <c r="D953" s="22">
        <v>410004</v>
      </c>
      <c r="E953" s="22" t="str">
        <f t="shared" si="14"/>
        <v>114005410004</v>
      </c>
      <c r="F953" s="37">
        <v>200</v>
      </c>
      <c r="G953" s="37">
        <v>200</v>
      </c>
      <c r="H953" s="37">
        <v>0</v>
      </c>
      <c r="I953" s="37">
        <v>0</v>
      </c>
      <c r="J953" s="37">
        <v>0</v>
      </c>
      <c r="K953" s="37">
        <v>0</v>
      </c>
      <c r="L953" s="37">
        <v>0</v>
      </c>
      <c r="M953" s="37">
        <v>2000</v>
      </c>
      <c r="N953" s="37">
        <v>0</v>
      </c>
    </row>
    <row r="954" spans="1:14">
      <c r="A954" s="22" t="s">
        <v>139</v>
      </c>
      <c r="B954" s="22" t="s">
        <v>221</v>
      </c>
      <c r="C954" s="22">
        <v>114005</v>
      </c>
      <c r="D954" s="22">
        <v>410005</v>
      </c>
      <c r="E954" s="22" t="str">
        <f t="shared" si="14"/>
        <v>114005410005</v>
      </c>
      <c r="F954" s="37">
        <v>0</v>
      </c>
      <c r="G954" s="37">
        <v>0</v>
      </c>
      <c r="H954" s="37">
        <v>0</v>
      </c>
      <c r="I954" s="37">
        <v>0</v>
      </c>
      <c r="J954" s="37">
        <v>0</v>
      </c>
      <c r="K954" s="37">
        <v>0</v>
      </c>
      <c r="L954" s="37">
        <v>0</v>
      </c>
      <c r="M954" s="37">
        <v>212.55</v>
      </c>
      <c r="N954" s="37">
        <v>0</v>
      </c>
    </row>
    <row r="955" spans="1:14">
      <c r="A955" s="22" t="s">
        <v>139</v>
      </c>
      <c r="B955" s="22" t="s">
        <v>244</v>
      </c>
      <c r="C955" s="22">
        <v>114005</v>
      </c>
      <c r="D955" s="22">
        <v>500125</v>
      </c>
      <c r="E955" s="22" t="str">
        <f t="shared" si="14"/>
        <v>114005500125</v>
      </c>
      <c r="F955" s="37">
        <v>2000</v>
      </c>
      <c r="G955" s="37">
        <v>2000</v>
      </c>
      <c r="H955" s="37">
        <v>0</v>
      </c>
      <c r="I955" s="37">
        <v>0</v>
      </c>
      <c r="J955" s="37">
        <v>0</v>
      </c>
      <c r="K955" s="37">
        <v>0</v>
      </c>
      <c r="L955" s="37">
        <v>0</v>
      </c>
      <c r="M955" s="37">
        <v>0</v>
      </c>
      <c r="N955" s="37">
        <v>0</v>
      </c>
    </row>
    <row r="956" spans="1:14">
      <c r="A956" s="22" t="s">
        <v>139</v>
      </c>
      <c r="B956" s="22" t="s">
        <v>63</v>
      </c>
      <c r="C956" s="22">
        <v>114005</v>
      </c>
      <c r="D956" s="22">
        <v>500126</v>
      </c>
      <c r="E956" s="22" t="str">
        <f t="shared" si="14"/>
        <v>114005500126</v>
      </c>
      <c r="F956" s="37">
        <v>0</v>
      </c>
      <c r="G956" s="37">
        <v>0</v>
      </c>
      <c r="H956" s="37">
        <v>0</v>
      </c>
      <c r="I956" s="37">
        <v>0</v>
      </c>
      <c r="J956" s="37">
        <v>0</v>
      </c>
      <c r="K956" s="37">
        <v>0</v>
      </c>
      <c r="L956" s="37">
        <v>0</v>
      </c>
      <c r="M956" s="37">
        <v>2000</v>
      </c>
      <c r="N956" s="37">
        <v>0</v>
      </c>
    </row>
    <row r="957" spans="1:14">
      <c r="A957" s="22" t="s">
        <v>140</v>
      </c>
      <c r="B957" s="22" t="s">
        <v>218</v>
      </c>
      <c r="C957" s="22">
        <v>114006</v>
      </c>
      <c r="D957" s="22">
        <v>410001</v>
      </c>
      <c r="E957" s="22" t="str">
        <f t="shared" si="14"/>
        <v>114006410001</v>
      </c>
      <c r="F957" s="37">
        <v>1100</v>
      </c>
      <c r="G957" s="37">
        <v>1100</v>
      </c>
      <c r="H957" s="37">
        <v>0</v>
      </c>
      <c r="I957" s="37">
        <v>0</v>
      </c>
      <c r="J957" s="37">
        <v>0</v>
      </c>
      <c r="K957" s="37">
        <v>0</v>
      </c>
      <c r="L957" s="37">
        <v>0</v>
      </c>
      <c r="M957" s="37">
        <v>91.13</v>
      </c>
      <c r="N957" s="37">
        <v>0</v>
      </c>
    </row>
    <row r="958" spans="1:14">
      <c r="A958" s="22" t="s">
        <v>140</v>
      </c>
      <c r="B958" s="22" t="s">
        <v>219</v>
      </c>
      <c r="C958" s="22">
        <v>114006</v>
      </c>
      <c r="D958" s="22">
        <v>410003</v>
      </c>
      <c r="E958" s="22" t="str">
        <f t="shared" si="14"/>
        <v>114006410003</v>
      </c>
      <c r="F958" s="37">
        <v>600</v>
      </c>
      <c r="G958" s="37">
        <v>600</v>
      </c>
      <c r="H958" s="37">
        <v>0</v>
      </c>
      <c r="I958" s="37">
        <v>0</v>
      </c>
      <c r="J958" s="37">
        <v>0</v>
      </c>
      <c r="K958" s="37">
        <v>0</v>
      </c>
      <c r="L958" s="37">
        <v>276.52</v>
      </c>
      <c r="M958" s="37">
        <v>540.12</v>
      </c>
      <c r="N958" s="37">
        <v>357.08</v>
      </c>
    </row>
    <row r="959" spans="1:14">
      <c r="A959" s="22" t="s">
        <v>140</v>
      </c>
      <c r="B959" s="22" t="s">
        <v>220</v>
      </c>
      <c r="C959" s="22">
        <v>114006</v>
      </c>
      <c r="D959" s="22">
        <v>410004</v>
      </c>
      <c r="E959" s="22" t="str">
        <f t="shared" si="14"/>
        <v>114006410004</v>
      </c>
      <c r="F959" s="37">
        <v>800</v>
      </c>
      <c r="G959" s="37">
        <v>800</v>
      </c>
      <c r="H959" s="37">
        <v>0</v>
      </c>
      <c r="I959" s="37">
        <v>0</v>
      </c>
      <c r="J959" s="37">
        <v>0</v>
      </c>
      <c r="K959" s="37">
        <v>808.3</v>
      </c>
      <c r="L959" s="37">
        <v>601.70000000000005</v>
      </c>
      <c r="M959" s="37">
        <v>676.71</v>
      </c>
      <c r="N959" s="37">
        <v>502.92</v>
      </c>
    </row>
    <row r="960" spans="1:14">
      <c r="A960" s="22" t="s">
        <v>140</v>
      </c>
      <c r="B960" s="22" t="s">
        <v>229</v>
      </c>
      <c r="C960" s="22">
        <v>114006</v>
      </c>
      <c r="D960" s="22">
        <v>500104</v>
      </c>
      <c r="E960" s="22" t="str">
        <f t="shared" si="14"/>
        <v>114006500104</v>
      </c>
      <c r="F960" s="37">
        <v>2000</v>
      </c>
      <c r="G960" s="37">
        <v>2000</v>
      </c>
      <c r="H960" s="37">
        <v>0</v>
      </c>
      <c r="I960" s="37">
        <v>0</v>
      </c>
      <c r="J960" s="37">
        <v>0</v>
      </c>
      <c r="K960" s="37">
        <v>0</v>
      </c>
      <c r="L960" s="37">
        <v>0</v>
      </c>
      <c r="M960" s="37">
        <v>0</v>
      </c>
      <c r="N960" s="37">
        <v>0</v>
      </c>
    </row>
    <row r="961" spans="1:14">
      <c r="A961" s="22" t="s">
        <v>140</v>
      </c>
      <c r="B961" s="22" t="s">
        <v>231</v>
      </c>
      <c r="C961" s="22">
        <v>114006</v>
      </c>
      <c r="D961" s="22">
        <v>500107</v>
      </c>
      <c r="E961" s="22" t="str">
        <f t="shared" si="14"/>
        <v>114006500107</v>
      </c>
      <c r="F961" s="37">
        <v>200</v>
      </c>
      <c r="G961" s="37">
        <v>200</v>
      </c>
      <c r="H961" s="37">
        <v>0</v>
      </c>
      <c r="I961" s="37">
        <v>0</v>
      </c>
      <c r="J961" s="37">
        <v>0</v>
      </c>
      <c r="K961" s="37">
        <v>0</v>
      </c>
      <c r="L961" s="37">
        <v>0</v>
      </c>
      <c r="M961" s="37">
        <v>0</v>
      </c>
      <c r="N961" s="37">
        <v>0</v>
      </c>
    </row>
    <row r="962" spans="1:14">
      <c r="A962" s="22" t="s">
        <v>140</v>
      </c>
      <c r="B962" s="22" t="s">
        <v>237</v>
      </c>
      <c r="C962" s="22">
        <v>114006</v>
      </c>
      <c r="D962" s="22">
        <v>500115</v>
      </c>
      <c r="E962" s="22" t="str">
        <f t="shared" si="14"/>
        <v>114006500115</v>
      </c>
      <c r="F962" s="37">
        <v>1000</v>
      </c>
      <c r="G962" s="37">
        <v>1000</v>
      </c>
      <c r="H962" s="37">
        <v>0</v>
      </c>
      <c r="I962" s="37">
        <v>0</v>
      </c>
      <c r="J962" s="37">
        <v>0</v>
      </c>
      <c r="K962" s="37">
        <v>0</v>
      </c>
      <c r="L962" s="37">
        <v>0</v>
      </c>
      <c r="M962" s="37">
        <v>458.56</v>
      </c>
      <c r="N962" s="37">
        <v>0</v>
      </c>
    </row>
    <row r="963" spans="1:14">
      <c r="A963" s="22" t="s">
        <v>140</v>
      </c>
      <c r="B963" s="22" t="s">
        <v>240</v>
      </c>
      <c r="C963" s="22">
        <v>114006</v>
      </c>
      <c r="D963" s="22">
        <v>500118</v>
      </c>
      <c r="E963" s="22" t="str">
        <f t="shared" ref="E963:E1026" si="15">CONCATENATE(C963,D963)</f>
        <v>114006500118</v>
      </c>
      <c r="F963" s="37">
        <v>1200</v>
      </c>
      <c r="G963" s="37">
        <v>1200</v>
      </c>
      <c r="H963" s="37">
        <v>1200</v>
      </c>
      <c r="I963" s="37">
        <v>1200</v>
      </c>
      <c r="J963" s="37">
        <v>0</v>
      </c>
      <c r="K963" s="37">
        <v>0</v>
      </c>
      <c r="L963" s="37">
        <v>800</v>
      </c>
      <c r="M963" s="37">
        <v>0</v>
      </c>
      <c r="N963" s="37">
        <v>400</v>
      </c>
    </row>
    <row r="964" spans="1:14">
      <c r="A964" s="22" t="s">
        <v>140</v>
      </c>
      <c r="B964" s="22" t="s">
        <v>7</v>
      </c>
      <c r="C964" s="22">
        <v>114006</v>
      </c>
      <c r="D964" s="22">
        <v>500127</v>
      </c>
      <c r="E964" s="22" t="str">
        <f t="shared" si="15"/>
        <v>114006500127</v>
      </c>
      <c r="F964" s="37">
        <v>0</v>
      </c>
      <c r="G964" s="37">
        <v>0</v>
      </c>
      <c r="H964" s="37">
        <v>0</v>
      </c>
      <c r="I964" s="37">
        <v>0</v>
      </c>
      <c r="J964" s="37">
        <v>0</v>
      </c>
      <c r="K964" s="37">
        <v>0</v>
      </c>
      <c r="L964" s="37">
        <v>0</v>
      </c>
      <c r="M964" s="37">
        <v>0</v>
      </c>
      <c r="N964" s="37">
        <v>6.5</v>
      </c>
    </row>
    <row r="965" spans="1:14">
      <c r="A965" s="22" t="s">
        <v>30</v>
      </c>
      <c r="B965" s="22" t="s">
        <v>823</v>
      </c>
      <c r="C965" s="22">
        <v>114007</v>
      </c>
      <c r="D965" s="22">
        <v>140015</v>
      </c>
      <c r="E965" s="22" t="str">
        <f t="shared" si="15"/>
        <v>114007140015</v>
      </c>
      <c r="F965" s="37">
        <v>0</v>
      </c>
      <c r="G965" s="37">
        <v>0</v>
      </c>
      <c r="H965" s="37">
        <v>0</v>
      </c>
      <c r="I965" s="37">
        <v>0</v>
      </c>
      <c r="J965" s="37">
        <v>0</v>
      </c>
      <c r="K965" s="37">
        <v>0</v>
      </c>
      <c r="L965" s="37">
        <v>827.5</v>
      </c>
      <c r="M965" s="37">
        <v>0</v>
      </c>
      <c r="N965" s="37">
        <v>0</v>
      </c>
    </row>
    <row r="966" spans="1:14">
      <c r="A966" s="22" t="s">
        <v>30</v>
      </c>
      <c r="B966" s="22" t="s">
        <v>190</v>
      </c>
      <c r="C966" s="22">
        <v>114007</v>
      </c>
      <c r="D966" s="22">
        <v>230010</v>
      </c>
      <c r="E966" s="22" t="str">
        <f t="shared" si="15"/>
        <v>114007230010</v>
      </c>
      <c r="F966" s="37">
        <v>0</v>
      </c>
      <c r="G966" s="37">
        <v>0</v>
      </c>
      <c r="H966" s="37">
        <v>0</v>
      </c>
      <c r="I966" s="37">
        <v>0</v>
      </c>
      <c r="J966" s="37">
        <v>0</v>
      </c>
      <c r="K966" s="37">
        <v>0</v>
      </c>
      <c r="L966" s="37">
        <v>18331.13</v>
      </c>
      <c r="M966" s="37">
        <v>0</v>
      </c>
      <c r="N966" s="37">
        <v>0</v>
      </c>
    </row>
    <row r="967" spans="1:14">
      <c r="A967" s="22" t="s">
        <v>30</v>
      </c>
      <c r="B967" s="22" t="s">
        <v>195</v>
      </c>
      <c r="C967" s="22">
        <v>114007</v>
      </c>
      <c r="D967" s="22">
        <v>240010</v>
      </c>
      <c r="E967" s="22" t="str">
        <f t="shared" si="15"/>
        <v>114007240010</v>
      </c>
      <c r="F967" s="37">
        <v>0</v>
      </c>
      <c r="G967" s="37">
        <v>0</v>
      </c>
      <c r="H967" s="37">
        <v>0</v>
      </c>
      <c r="I967" s="37">
        <v>0</v>
      </c>
      <c r="J967" s="37">
        <v>0</v>
      </c>
      <c r="K967" s="37">
        <v>0</v>
      </c>
      <c r="L967" s="37">
        <v>0</v>
      </c>
      <c r="M967" s="37">
        <v>15968.88</v>
      </c>
      <c r="N967" s="37">
        <v>7207.47</v>
      </c>
    </row>
    <row r="968" spans="1:14">
      <c r="A968" s="22" t="s">
        <v>30</v>
      </c>
      <c r="B968" s="22" t="s">
        <v>218</v>
      </c>
      <c r="C968" s="22">
        <v>114007</v>
      </c>
      <c r="D968" s="22">
        <v>410001</v>
      </c>
      <c r="E968" s="22" t="str">
        <f t="shared" si="15"/>
        <v>114007410001</v>
      </c>
      <c r="F968" s="37">
        <v>0</v>
      </c>
      <c r="G968" s="37">
        <v>0</v>
      </c>
      <c r="H968" s="37">
        <v>0</v>
      </c>
      <c r="I968" s="37">
        <v>0</v>
      </c>
      <c r="J968" s="37">
        <v>0</v>
      </c>
      <c r="K968" s="37">
        <v>0</v>
      </c>
      <c r="L968" s="37">
        <v>300</v>
      </c>
      <c r="M968" s="37">
        <v>0</v>
      </c>
      <c r="N968" s="37">
        <v>0</v>
      </c>
    </row>
    <row r="969" spans="1:14">
      <c r="A969" s="22" t="s">
        <v>30</v>
      </c>
      <c r="B969" s="22" t="s">
        <v>219</v>
      </c>
      <c r="C969" s="22">
        <v>114007</v>
      </c>
      <c r="D969" s="22">
        <v>410003</v>
      </c>
      <c r="E969" s="22" t="str">
        <f t="shared" si="15"/>
        <v>114007410003</v>
      </c>
      <c r="F969" s="37">
        <v>0</v>
      </c>
      <c r="G969" s="37">
        <v>0</v>
      </c>
      <c r="H969" s="37">
        <v>0</v>
      </c>
      <c r="I969" s="37">
        <v>0</v>
      </c>
      <c r="J969" s="37">
        <v>0</v>
      </c>
      <c r="K969" s="37">
        <v>0</v>
      </c>
      <c r="L969" s="37">
        <v>179.5</v>
      </c>
      <c r="M969" s="37">
        <v>219.6</v>
      </c>
      <c r="N969" s="37">
        <v>154.69999999999999</v>
      </c>
    </row>
    <row r="970" spans="1:14">
      <c r="A970" s="22" t="s">
        <v>30</v>
      </c>
      <c r="B970" s="22" t="s">
        <v>220</v>
      </c>
      <c r="C970" s="22">
        <v>114007</v>
      </c>
      <c r="D970" s="22">
        <v>410004</v>
      </c>
      <c r="E970" s="22" t="str">
        <f t="shared" si="15"/>
        <v>114007410004</v>
      </c>
      <c r="F970" s="37">
        <v>0</v>
      </c>
      <c r="G970" s="37">
        <v>0</v>
      </c>
      <c r="H970" s="37">
        <v>0</v>
      </c>
      <c r="I970" s="37">
        <v>0</v>
      </c>
      <c r="J970" s="37">
        <v>0</v>
      </c>
      <c r="K970" s="37">
        <v>0</v>
      </c>
      <c r="L970" s="37">
        <v>2568.15</v>
      </c>
      <c r="M970" s="37">
        <v>1289.76</v>
      </c>
      <c r="N970" s="37">
        <v>424.04</v>
      </c>
    </row>
    <row r="971" spans="1:14">
      <c r="A971" s="22" t="s">
        <v>30</v>
      </c>
      <c r="B971" s="22" t="s">
        <v>229</v>
      </c>
      <c r="C971" s="22">
        <v>114007</v>
      </c>
      <c r="D971" s="22">
        <v>500104</v>
      </c>
      <c r="E971" s="22" t="str">
        <f t="shared" si="15"/>
        <v>114007500104</v>
      </c>
      <c r="F971" s="37">
        <v>0</v>
      </c>
      <c r="G971" s="37">
        <v>0</v>
      </c>
      <c r="H971" s="37">
        <v>0</v>
      </c>
      <c r="I971" s="37">
        <v>0</v>
      </c>
      <c r="J971" s="37">
        <v>0</v>
      </c>
      <c r="K971" s="37">
        <v>0</v>
      </c>
      <c r="L971" s="37">
        <v>50</v>
      </c>
      <c r="M971" s="37">
        <v>50</v>
      </c>
      <c r="N971" s="37">
        <v>50</v>
      </c>
    </row>
    <row r="972" spans="1:14">
      <c r="A972" s="22" t="s">
        <v>30</v>
      </c>
      <c r="B972" s="22" t="s">
        <v>231</v>
      </c>
      <c r="C972" s="22">
        <v>114007</v>
      </c>
      <c r="D972" s="22">
        <v>500107</v>
      </c>
      <c r="E972" s="22" t="str">
        <f t="shared" si="15"/>
        <v>114007500107</v>
      </c>
      <c r="F972" s="37">
        <v>0</v>
      </c>
      <c r="G972" s="37">
        <v>0</v>
      </c>
      <c r="H972" s="37">
        <v>0</v>
      </c>
      <c r="I972" s="37">
        <v>0</v>
      </c>
      <c r="J972" s="37">
        <v>0</v>
      </c>
      <c r="K972" s="37">
        <v>0</v>
      </c>
      <c r="L972" s="37">
        <v>75</v>
      </c>
      <c r="M972" s="37">
        <v>100</v>
      </c>
      <c r="N972" s="37">
        <v>0</v>
      </c>
    </row>
    <row r="973" spans="1:14">
      <c r="A973" s="22" t="s">
        <v>783</v>
      </c>
      <c r="B973" s="22" t="s">
        <v>220</v>
      </c>
      <c r="C973" s="22">
        <v>114100</v>
      </c>
      <c r="D973" s="22">
        <v>410004</v>
      </c>
      <c r="E973" s="22" t="str">
        <f t="shared" si="15"/>
        <v>114100410004</v>
      </c>
      <c r="F973" s="37">
        <v>7000</v>
      </c>
      <c r="G973" s="37">
        <v>7000</v>
      </c>
      <c r="H973" s="37">
        <v>0</v>
      </c>
      <c r="I973" s="37">
        <v>0</v>
      </c>
      <c r="J973" s="37">
        <v>0</v>
      </c>
      <c r="K973" s="37">
        <v>0</v>
      </c>
      <c r="L973" s="37">
        <v>0</v>
      </c>
      <c r="M973" s="37">
        <v>0</v>
      </c>
      <c r="N973" s="37">
        <v>0</v>
      </c>
    </row>
    <row r="974" spans="1:14">
      <c r="A974" s="22" t="s">
        <v>783</v>
      </c>
      <c r="B974" s="22" t="s">
        <v>221</v>
      </c>
      <c r="C974" s="22">
        <v>114100</v>
      </c>
      <c r="D974" s="22">
        <v>410005</v>
      </c>
      <c r="E974" s="22" t="str">
        <f t="shared" si="15"/>
        <v>114100410005</v>
      </c>
      <c r="F974" s="37">
        <v>2000</v>
      </c>
      <c r="G974" s="37">
        <v>2000</v>
      </c>
      <c r="H974" s="37">
        <v>0</v>
      </c>
      <c r="I974" s="37">
        <v>0</v>
      </c>
      <c r="J974" s="37">
        <v>0</v>
      </c>
      <c r="K974" s="37">
        <v>4417.3</v>
      </c>
      <c r="L974" s="37">
        <v>0</v>
      </c>
      <c r="M974" s="37">
        <v>0</v>
      </c>
      <c r="N974" s="37">
        <v>0</v>
      </c>
    </row>
    <row r="975" spans="1:14">
      <c r="A975" s="22" t="s">
        <v>783</v>
      </c>
      <c r="B975" s="22" t="s">
        <v>240</v>
      </c>
      <c r="C975" s="22">
        <v>114100</v>
      </c>
      <c r="D975" s="22">
        <v>500118</v>
      </c>
      <c r="E975" s="22" t="str">
        <f t="shared" si="15"/>
        <v>114100500118</v>
      </c>
      <c r="F975" s="37">
        <v>3000</v>
      </c>
      <c r="G975" s="37">
        <v>3000</v>
      </c>
      <c r="H975" s="37">
        <v>0</v>
      </c>
      <c r="I975" s="37">
        <v>0</v>
      </c>
      <c r="J975" s="37">
        <v>0</v>
      </c>
      <c r="K975" s="37">
        <v>0</v>
      </c>
      <c r="L975" s="37">
        <v>0</v>
      </c>
      <c r="M975" s="37">
        <v>0</v>
      </c>
      <c r="N975" s="37">
        <v>0</v>
      </c>
    </row>
    <row r="976" spans="1:14">
      <c r="A976" s="22" t="s">
        <v>844</v>
      </c>
      <c r="B976" s="22" t="s">
        <v>823</v>
      </c>
      <c r="C976" s="22">
        <v>115500</v>
      </c>
      <c r="D976" s="22">
        <v>140015</v>
      </c>
      <c r="E976" s="22" t="str">
        <f t="shared" si="15"/>
        <v>115500140015</v>
      </c>
      <c r="F976" s="37">
        <v>37250</v>
      </c>
      <c r="G976" s="37">
        <v>37250</v>
      </c>
      <c r="H976" s="37">
        <v>0</v>
      </c>
      <c r="I976" s="37">
        <v>0</v>
      </c>
      <c r="J976" s="37">
        <v>0</v>
      </c>
      <c r="K976" s="37">
        <v>31795.98</v>
      </c>
      <c r="L976" s="37">
        <v>22883.71</v>
      </c>
      <c r="M976" s="37">
        <v>28663.24</v>
      </c>
      <c r="N976" s="37">
        <v>13514.9</v>
      </c>
    </row>
    <row r="977" spans="1:14">
      <c r="A977" s="22" t="s">
        <v>844</v>
      </c>
      <c r="B977" s="22" t="s">
        <v>192</v>
      </c>
      <c r="C977" s="22">
        <v>115500</v>
      </c>
      <c r="D977" s="22">
        <v>230020</v>
      </c>
      <c r="E977" s="22" t="str">
        <f t="shared" si="15"/>
        <v>115500230020</v>
      </c>
      <c r="F977" s="37">
        <v>10000</v>
      </c>
      <c r="G977" s="37">
        <v>10000</v>
      </c>
      <c r="H977" s="37">
        <v>0</v>
      </c>
      <c r="I977" s="37">
        <v>0</v>
      </c>
      <c r="J977" s="37">
        <v>0</v>
      </c>
      <c r="K977" s="37">
        <v>431.85</v>
      </c>
      <c r="L977" s="37">
        <v>4347.2700000000004</v>
      </c>
      <c r="M977" s="37">
        <v>5932.51</v>
      </c>
      <c r="N977" s="37">
        <v>1320.03</v>
      </c>
    </row>
    <row r="978" spans="1:14">
      <c r="A978" s="22" t="s">
        <v>844</v>
      </c>
      <c r="B978" s="22" t="s">
        <v>193</v>
      </c>
      <c r="C978" s="22">
        <v>115500</v>
      </c>
      <c r="D978" s="22">
        <v>230025</v>
      </c>
      <c r="E978" s="22" t="str">
        <f t="shared" si="15"/>
        <v>115500230025</v>
      </c>
      <c r="F978" s="37">
        <v>0</v>
      </c>
      <c r="G978" s="37">
        <v>0</v>
      </c>
      <c r="H978" s="37">
        <v>0</v>
      </c>
      <c r="I978" s="37">
        <v>0</v>
      </c>
      <c r="J978" s="37">
        <v>0</v>
      </c>
      <c r="K978" s="37">
        <v>0</v>
      </c>
      <c r="L978" s="37">
        <v>16364.85</v>
      </c>
      <c r="M978" s="37">
        <v>0</v>
      </c>
      <c r="N978" s="37">
        <v>0</v>
      </c>
    </row>
    <row r="979" spans="1:14">
      <c r="A979" s="22" t="s">
        <v>844</v>
      </c>
      <c r="B979" s="22" t="s">
        <v>194</v>
      </c>
      <c r="C979" s="22">
        <v>115500</v>
      </c>
      <c r="D979" s="22">
        <v>230050</v>
      </c>
      <c r="E979" s="22" t="str">
        <f t="shared" si="15"/>
        <v>115500230050</v>
      </c>
      <c r="F979" s="37">
        <v>7000</v>
      </c>
      <c r="G979" s="37">
        <v>7000</v>
      </c>
      <c r="H979" s="37">
        <v>0</v>
      </c>
      <c r="I979" s="37">
        <v>0</v>
      </c>
      <c r="J979" s="37">
        <v>0</v>
      </c>
      <c r="K979" s="37">
        <v>5999.5</v>
      </c>
      <c r="L979" s="37">
        <v>4382.9799999999996</v>
      </c>
      <c r="M979" s="37">
        <v>16148.04</v>
      </c>
      <c r="N979" s="37">
        <v>9685</v>
      </c>
    </row>
    <row r="980" spans="1:14">
      <c r="A980" s="22" t="s">
        <v>844</v>
      </c>
      <c r="B980" s="22" t="s">
        <v>219</v>
      </c>
      <c r="C980" s="22">
        <v>115500</v>
      </c>
      <c r="D980" s="22">
        <v>410003</v>
      </c>
      <c r="E980" s="22" t="str">
        <f t="shared" si="15"/>
        <v>115500410003</v>
      </c>
      <c r="F980" s="37">
        <v>1000</v>
      </c>
      <c r="G980" s="37">
        <v>1000</v>
      </c>
      <c r="H980" s="37">
        <v>0</v>
      </c>
      <c r="I980" s="37">
        <v>0</v>
      </c>
      <c r="J980" s="37">
        <v>0</v>
      </c>
      <c r="K980" s="37">
        <v>0</v>
      </c>
      <c r="L980" s="37">
        <v>780</v>
      </c>
      <c r="M980" s="37">
        <v>0</v>
      </c>
      <c r="N980" s="37">
        <v>0</v>
      </c>
    </row>
    <row r="981" spans="1:14">
      <c r="A981" s="22" t="s">
        <v>844</v>
      </c>
      <c r="B981" s="22" t="s">
        <v>220</v>
      </c>
      <c r="C981" s="22">
        <v>115500</v>
      </c>
      <c r="D981" s="22">
        <v>410004</v>
      </c>
      <c r="E981" s="22" t="str">
        <f t="shared" si="15"/>
        <v>115500410004</v>
      </c>
      <c r="F981" s="37">
        <v>12800</v>
      </c>
      <c r="G981" s="37">
        <v>12800</v>
      </c>
      <c r="H981" s="37">
        <v>11976.97</v>
      </c>
      <c r="I981" s="37">
        <v>7304.08</v>
      </c>
      <c r="J981" s="37">
        <v>4672.8900000000003</v>
      </c>
      <c r="K981" s="37">
        <v>18274.23</v>
      </c>
      <c r="L981" s="37">
        <v>6682.77</v>
      </c>
      <c r="M981" s="37">
        <v>23377.22</v>
      </c>
      <c r="N981" s="37">
        <v>28859.87</v>
      </c>
    </row>
    <row r="982" spans="1:14">
      <c r="A982" s="22" t="s">
        <v>844</v>
      </c>
      <c r="B982" s="22" t="s">
        <v>221</v>
      </c>
      <c r="C982" s="22">
        <v>115500</v>
      </c>
      <c r="D982" s="22">
        <v>410005</v>
      </c>
      <c r="E982" s="22" t="str">
        <f t="shared" si="15"/>
        <v>115500410005</v>
      </c>
      <c r="F982" s="37">
        <v>30000</v>
      </c>
      <c r="G982" s="37">
        <v>30000</v>
      </c>
      <c r="H982" s="37">
        <v>2662.82</v>
      </c>
      <c r="I982" s="37">
        <v>2662.82</v>
      </c>
      <c r="J982" s="37">
        <v>0</v>
      </c>
      <c r="K982" s="37">
        <v>26074.23</v>
      </c>
      <c r="L982" s="37">
        <v>26877.3</v>
      </c>
      <c r="M982" s="37">
        <v>17008.060000000001</v>
      </c>
      <c r="N982" s="37">
        <v>0</v>
      </c>
    </row>
    <row r="983" spans="1:14">
      <c r="A983" s="22" t="s">
        <v>844</v>
      </c>
      <c r="B983" s="22" t="s">
        <v>70</v>
      </c>
      <c r="C983" s="22">
        <v>115500</v>
      </c>
      <c r="D983" s="22">
        <v>500001</v>
      </c>
      <c r="E983" s="22" t="str">
        <f t="shared" si="15"/>
        <v>115500500001</v>
      </c>
      <c r="F983" s="37">
        <v>8000</v>
      </c>
      <c r="G983" s="37">
        <v>8000</v>
      </c>
      <c r="H983" s="37">
        <v>0</v>
      </c>
      <c r="I983" s="37">
        <v>0</v>
      </c>
      <c r="J983" s="37">
        <v>0</v>
      </c>
      <c r="K983" s="37">
        <v>4674.13</v>
      </c>
      <c r="L983" s="37">
        <v>3030.47</v>
      </c>
      <c r="M983" s="37">
        <v>5596.37</v>
      </c>
      <c r="N983" s="37">
        <v>3342.8</v>
      </c>
    </row>
    <row r="984" spans="1:14">
      <c r="A984" s="22" t="s">
        <v>844</v>
      </c>
      <c r="B984" s="22" t="s">
        <v>229</v>
      </c>
      <c r="C984" s="22">
        <v>115500</v>
      </c>
      <c r="D984" s="22">
        <v>500104</v>
      </c>
      <c r="E984" s="22" t="str">
        <f t="shared" si="15"/>
        <v>115500500104</v>
      </c>
      <c r="F984" s="37">
        <v>3600</v>
      </c>
      <c r="G984" s="37">
        <v>3600</v>
      </c>
      <c r="H984" s="37">
        <v>5500</v>
      </c>
      <c r="I984" s="37">
        <v>5500</v>
      </c>
      <c r="J984" s="37">
        <v>0</v>
      </c>
      <c r="K984" s="37">
        <v>47011.17</v>
      </c>
      <c r="L984" s="37">
        <v>25754.07</v>
      </c>
      <c r="M984" s="37">
        <v>17828.32</v>
      </c>
      <c r="N984" s="37">
        <v>16716.21</v>
      </c>
    </row>
    <row r="985" spans="1:14">
      <c r="A985" s="22" t="s">
        <v>844</v>
      </c>
      <c r="B985" s="22" t="s">
        <v>230</v>
      </c>
      <c r="C985" s="22">
        <v>115500</v>
      </c>
      <c r="D985" s="22">
        <v>500105</v>
      </c>
      <c r="E985" s="22" t="str">
        <f t="shared" si="15"/>
        <v>115500500105</v>
      </c>
      <c r="F985" s="37">
        <v>50000</v>
      </c>
      <c r="G985" s="37">
        <v>50000</v>
      </c>
      <c r="H985" s="37">
        <v>50000</v>
      </c>
      <c r="I985" s="37">
        <v>13636.35</v>
      </c>
      <c r="J985" s="37">
        <v>36363.65</v>
      </c>
      <c r="K985" s="37">
        <v>49999.95</v>
      </c>
      <c r="L985" s="37">
        <v>15000</v>
      </c>
      <c r="M985" s="37">
        <v>0</v>
      </c>
      <c r="N985" s="37">
        <v>0</v>
      </c>
    </row>
    <row r="986" spans="1:14">
      <c r="A986" s="22" t="s">
        <v>844</v>
      </c>
      <c r="B986" s="22" t="s">
        <v>231</v>
      </c>
      <c r="C986" s="22">
        <v>115500</v>
      </c>
      <c r="D986" s="22">
        <v>500107</v>
      </c>
      <c r="E986" s="22" t="str">
        <f t="shared" si="15"/>
        <v>115500500107</v>
      </c>
      <c r="F986" s="37">
        <v>12000</v>
      </c>
      <c r="G986" s="37">
        <v>12000</v>
      </c>
      <c r="H986" s="37">
        <v>11604.92</v>
      </c>
      <c r="I986" s="37">
        <v>11604.92</v>
      </c>
      <c r="J986" s="37">
        <v>0</v>
      </c>
      <c r="K986" s="37">
        <v>6191</v>
      </c>
      <c r="L986" s="37">
        <v>100</v>
      </c>
      <c r="M986" s="37">
        <v>150</v>
      </c>
      <c r="N986" s="37">
        <v>572.79</v>
      </c>
    </row>
    <row r="987" spans="1:14">
      <c r="A987" s="22" t="s">
        <v>844</v>
      </c>
      <c r="B987" s="22" t="s">
        <v>80</v>
      </c>
      <c r="C987" s="22">
        <v>115500</v>
      </c>
      <c r="D987" s="22">
        <v>500110</v>
      </c>
      <c r="E987" s="22" t="str">
        <f t="shared" si="15"/>
        <v>115500500110</v>
      </c>
      <c r="F987" s="37">
        <v>37209</v>
      </c>
      <c r="G987" s="37">
        <v>37209</v>
      </c>
      <c r="H987" s="37">
        <v>37209</v>
      </c>
      <c r="I987" s="37">
        <v>37209</v>
      </c>
      <c r="J987" s="37">
        <v>0</v>
      </c>
      <c r="K987" s="37">
        <v>39083</v>
      </c>
      <c r="L987" s="37">
        <v>38526</v>
      </c>
      <c r="M987" s="37">
        <v>44712</v>
      </c>
      <c r="N987" s="37">
        <v>44955</v>
      </c>
    </row>
    <row r="988" spans="1:14">
      <c r="A988" s="22" t="s">
        <v>844</v>
      </c>
      <c r="B988" s="22" t="s">
        <v>237</v>
      </c>
      <c r="C988" s="22">
        <v>115500</v>
      </c>
      <c r="D988" s="22">
        <v>500115</v>
      </c>
      <c r="E988" s="22" t="str">
        <f t="shared" si="15"/>
        <v>115500500115</v>
      </c>
      <c r="F988" s="37">
        <v>10600</v>
      </c>
      <c r="G988" s="37">
        <v>10600</v>
      </c>
      <c r="H988" s="37">
        <v>5912.4</v>
      </c>
      <c r="I988" s="37">
        <v>225</v>
      </c>
      <c r="J988" s="37">
        <v>5687.4</v>
      </c>
      <c r="K988" s="37">
        <v>2122.0100000000002</v>
      </c>
      <c r="L988" s="37">
        <v>8816.19</v>
      </c>
      <c r="M988" s="37">
        <v>6672.75</v>
      </c>
      <c r="N988" s="37">
        <v>7428.04</v>
      </c>
    </row>
    <row r="989" spans="1:14">
      <c r="A989" s="22" t="s">
        <v>844</v>
      </c>
      <c r="B989" s="22" t="s">
        <v>239</v>
      </c>
      <c r="C989" s="22">
        <v>115500</v>
      </c>
      <c r="D989" s="22">
        <v>500117</v>
      </c>
      <c r="E989" s="22" t="str">
        <f t="shared" si="15"/>
        <v>115500500117</v>
      </c>
      <c r="F989" s="37">
        <v>0</v>
      </c>
      <c r="G989" s="37">
        <v>0</v>
      </c>
      <c r="H989" s="37">
        <v>0</v>
      </c>
      <c r="I989" s="37">
        <v>0</v>
      </c>
      <c r="J989" s="37">
        <v>0</v>
      </c>
      <c r="K989" s="37">
        <v>0</v>
      </c>
      <c r="L989" s="37">
        <v>538.94000000000005</v>
      </c>
      <c r="M989" s="37">
        <v>0</v>
      </c>
      <c r="N989" s="37">
        <v>0</v>
      </c>
    </row>
    <row r="990" spans="1:14">
      <c r="A990" s="22" t="s">
        <v>844</v>
      </c>
      <c r="B990" s="22" t="s">
        <v>240</v>
      </c>
      <c r="C990" s="22">
        <v>115500</v>
      </c>
      <c r="D990" s="22">
        <v>500118</v>
      </c>
      <c r="E990" s="22" t="str">
        <f t="shared" si="15"/>
        <v>115500500118</v>
      </c>
      <c r="F990" s="37">
        <v>8000</v>
      </c>
      <c r="G990" s="37">
        <v>8000</v>
      </c>
      <c r="H990" s="37">
        <v>0</v>
      </c>
      <c r="I990" s="37">
        <v>0</v>
      </c>
      <c r="J990" s="37">
        <v>0</v>
      </c>
      <c r="K990" s="37">
        <v>2308.54</v>
      </c>
      <c r="L990" s="37">
        <v>1106.9100000000001</v>
      </c>
      <c r="M990" s="37">
        <v>1069.25</v>
      </c>
      <c r="N990" s="37">
        <v>841.41</v>
      </c>
    </row>
    <row r="991" spans="1:14">
      <c r="A991" s="22" t="s">
        <v>844</v>
      </c>
      <c r="B991" s="22" t="s">
        <v>244</v>
      </c>
      <c r="C991" s="22">
        <v>115500</v>
      </c>
      <c r="D991" s="22">
        <v>500125</v>
      </c>
      <c r="E991" s="22" t="str">
        <f t="shared" si="15"/>
        <v>115500500125</v>
      </c>
      <c r="F991" s="37">
        <v>130000</v>
      </c>
      <c r="G991" s="37">
        <v>130000</v>
      </c>
      <c r="H991" s="37">
        <v>130559</v>
      </c>
      <c r="I991" s="37">
        <v>42976.25</v>
      </c>
      <c r="J991" s="37">
        <v>87582.75</v>
      </c>
      <c r="K991" s="37">
        <v>221267.71</v>
      </c>
      <c r="L991" s="37">
        <v>204844.53</v>
      </c>
      <c r="M991" s="37">
        <v>74903.89</v>
      </c>
      <c r="N991" s="37">
        <v>43697.35</v>
      </c>
    </row>
    <row r="992" spans="1:14">
      <c r="A992" s="22" t="s">
        <v>844</v>
      </c>
      <c r="B992" s="22" t="s">
        <v>7</v>
      </c>
      <c r="C992" s="22">
        <v>115500</v>
      </c>
      <c r="D992" s="22">
        <v>500127</v>
      </c>
      <c r="E992" s="22" t="str">
        <f t="shared" si="15"/>
        <v>115500500127</v>
      </c>
      <c r="F992" s="37">
        <v>1000</v>
      </c>
      <c r="G992" s="37">
        <v>1000</v>
      </c>
      <c r="H992" s="37">
        <v>0</v>
      </c>
      <c r="I992" s="37">
        <v>0</v>
      </c>
      <c r="J992" s="37">
        <v>0</v>
      </c>
      <c r="K992" s="37">
        <v>0</v>
      </c>
      <c r="L992" s="37">
        <v>0</v>
      </c>
      <c r="M992" s="37">
        <v>0</v>
      </c>
      <c r="N992" s="37">
        <v>0</v>
      </c>
    </row>
    <row r="993" spans="1:14">
      <c r="A993" s="22" t="s">
        <v>844</v>
      </c>
      <c r="B993" s="22" t="s">
        <v>67</v>
      </c>
      <c r="C993" s="22">
        <v>115500</v>
      </c>
      <c r="D993" s="22">
        <v>500137</v>
      </c>
      <c r="E993" s="22" t="str">
        <f t="shared" si="15"/>
        <v>115500500137</v>
      </c>
      <c r="F993" s="37">
        <v>0</v>
      </c>
      <c r="G993" s="37">
        <v>0</v>
      </c>
      <c r="H993" s="37">
        <v>0</v>
      </c>
      <c r="I993" s="37">
        <v>0</v>
      </c>
      <c r="J993" s="37">
        <v>0</v>
      </c>
      <c r="K993" s="37">
        <v>10121.700000000001</v>
      </c>
      <c r="L993" s="37">
        <v>0</v>
      </c>
      <c r="M993" s="37">
        <v>0</v>
      </c>
      <c r="N993" s="37">
        <v>0</v>
      </c>
    </row>
    <row r="994" spans="1:14">
      <c r="A994" s="22" t="s">
        <v>844</v>
      </c>
      <c r="B994" s="22" t="s">
        <v>260</v>
      </c>
      <c r="C994" s="22">
        <v>115500</v>
      </c>
      <c r="D994" s="22">
        <v>640001</v>
      </c>
      <c r="E994" s="22" t="str">
        <f t="shared" si="15"/>
        <v>115500640001</v>
      </c>
      <c r="F994" s="37">
        <v>0</v>
      </c>
      <c r="G994" s="37">
        <v>0</v>
      </c>
      <c r="H994" s="37">
        <v>0</v>
      </c>
      <c r="I994" s="37">
        <v>0</v>
      </c>
      <c r="J994" s="37">
        <v>0</v>
      </c>
      <c r="K994" s="37">
        <v>0</v>
      </c>
      <c r="L994" s="37">
        <v>0</v>
      </c>
      <c r="M994" s="37">
        <v>0</v>
      </c>
      <c r="N994" s="37">
        <v>32850.46</v>
      </c>
    </row>
    <row r="995" spans="1:14">
      <c r="A995" s="22" t="s">
        <v>91</v>
      </c>
      <c r="B995" s="22" t="s">
        <v>194</v>
      </c>
      <c r="C995" s="22">
        <v>115501</v>
      </c>
      <c r="D995" s="22">
        <v>230050</v>
      </c>
      <c r="E995" s="22" t="str">
        <f t="shared" si="15"/>
        <v>115501230050</v>
      </c>
      <c r="F995" s="37">
        <v>20000</v>
      </c>
      <c r="G995" s="37">
        <v>20000</v>
      </c>
      <c r="H995" s="37">
        <v>0</v>
      </c>
      <c r="I995" s="37">
        <v>0</v>
      </c>
      <c r="J995" s="37">
        <v>0</v>
      </c>
      <c r="K995" s="37">
        <v>19999.7</v>
      </c>
      <c r="L995" s="37">
        <v>18376.46</v>
      </c>
      <c r="M995" s="37">
        <v>13541.4</v>
      </c>
      <c r="N995" s="37">
        <v>0</v>
      </c>
    </row>
    <row r="996" spans="1:14">
      <c r="A996" s="22" t="s">
        <v>91</v>
      </c>
      <c r="B996" s="22" t="s">
        <v>220</v>
      </c>
      <c r="C996" s="22">
        <v>115501</v>
      </c>
      <c r="D996" s="22">
        <v>410004</v>
      </c>
      <c r="E996" s="22" t="str">
        <f t="shared" si="15"/>
        <v>115501410004</v>
      </c>
      <c r="F996" s="37">
        <v>51000</v>
      </c>
      <c r="G996" s="37">
        <v>51000</v>
      </c>
      <c r="H996" s="37">
        <v>19398.27</v>
      </c>
      <c r="I996" s="37">
        <v>0</v>
      </c>
      <c r="J996" s="37">
        <v>19398.27</v>
      </c>
      <c r="K996" s="37">
        <v>52138.04</v>
      </c>
      <c r="L996" s="37">
        <v>76716.14</v>
      </c>
      <c r="M996" s="37">
        <v>38258.22</v>
      </c>
      <c r="N996" s="37">
        <v>23666.79</v>
      </c>
    </row>
    <row r="997" spans="1:14">
      <c r="A997" s="22" t="s">
        <v>91</v>
      </c>
      <c r="B997" s="22" t="s">
        <v>229</v>
      </c>
      <c r="C997" s="22">
        <v>115501</v>
      </c>
      <c r="D997" s="22">
        <v>500104</v>
      </c>
      <c r="E997" s="22" t="str">
        <f t="shared" si="15"/>
        <v>115501500104</v>
      </c>
      <c r="F997" s="37">
        <v>7000</v>
      </c>
      <c r="G997" s="37">
        <v>7000</v>
      </c>
      <c r="H997" s="37">
        <v>0</v>
      </c>
      <c r="I997" s="37">
        <v>0</v>
      </c>
      <c r="J997" s="37">
        <v>0</v>
      </c>
      <c r="K997" s="37">
        <v>7660</v>
      </c>
      <c r="L997" s="37">
        <v>5700</v>
      </c>
      <c r="M997" s="37">
        <v>8400</v>
      </c>
      <c r="N997" s="37">
        <v>4615</v>
      </c>
    </row>
    <row r="998" spans="1:14">
      <c r="A998" s="22" t="s">
        <v>91</v>
      </c>
      <c r="B998" s="22" t="s">
        <v>231</v>
      </c>
      <c r="C998" s="22">
        <v>115501</v>
      </c>
      <c r="D998" s="22">
        <v>500107</v>
      </c>
      <c r="E998" s="22" t="str">
        <f t="shared" si="15"/>
        <v>115501500107</v>
      </c>
      <c r="F998" s="37">
        <v>400</v>
      </c>
      <c r="G998" s="37">
        <v>400</v>
      </c>
      <c r="H998" s="37">
        <v>0</v>
      </c>
      <c r="I998" s="37">
        <v>0</v>
      </c>
      <c r="J998" s="37">
        <v>0</v>
      </c>
      <c r="K998" s="37">
        <v>115</v>
      </c>
      <c r="L998" s="37">
        <v>115</v>
      </c>
      <c r="M998" s="37">
        <v>115</v>
      </c>
      <c r="N998" s="37">
        <v>0</v>
      </c>
    </row>
    <row r="999" spans="1:14">
      <c r="A999" s="22" t="s">
        <v>91</v>
      </c>
      <c r="B999" s="22" t="s">
        <v>239</v>
      </c>
      <c r="C999" s="22">
        <v>115501</v>
      </c>
      <c r="D999" s="22">
        <v>500117</v>
      </c>
      <c r="E999" s="22" t="str">
        <f t="shared" si="15"/>
        <v>115501500117</v>
      </c>
      <c r="F999" s="37">
        <v>1200</v>
      </c>
      <c r="G999" s="37">
        <v>1200</v>
      </c>
      <c r="H999" s="37">
        <v>0</v>
      </c>
      <c r="I999" s="37">
        <v>0</v>
      </c>
      <c r="J999" s="37">
        <v>0</v>
      </c>
      <c r="K999" s="37">
        <v>0</v>
      </c>
      <c r="L999" s="37">
        <v>1475</v>
      </c>
      <c r="M999" s="37">
        <v>0</v>
      </c>
      <c r="N999" s="37">
        <v>0</v>
      </c>
    </row>
    <row r="1000" spans="1:14">
      <c r="A1000" s="22" t="s">
        <v>91</v>
      </c>
      <c r="B1000" s="22" t="s">
        <v>244</v>
      </c>
      <c r="C1000" s="22">
        <v>115501</v>
      </c>
      <c r="D1000" s="22">
        <v>500125</v>
      </c>
      <c r="E1000" s="22" t="str">
        <f t="shared" si="15"/>
        <v>115501500125</v>
      </c>
      <c r="F1000" s="37">
        <v>0</v>
      </c>
      <c r="G1000" s="37">
        <v>0</v>
      </c>
      <c r="H1000" s="37">
        <v>0</v>
      </c>
      <c r="I1000" s="37">
        <v>0</v>
      </c>
      <c r="J1000" s="37">
        <v>0</v>
      </c>
      <c r="K1000" s="37">
        <v>0</v>
      </c>
      <c r="L1000" s="37">
        <v>0</v>
      </c>
      <c r="M1000" s="37">
        <v>8838.18</v>
      </c>
      <c r="N1000" s="37">
        <v>7168.88</v>
      </c>
    </row>
    <row r="1001" spans="1:14">
      <c r="A1001" s="22" t="s">
        <v>92</v>
      </c>
      <c r="B1001" s="22" t="s">
        <v>823</v>
      </c>
      <c r="C1001" s="22">
        <v>115502</v>
      </c>
      <c r="D1001" s="22">
        <v>140015</v>
      </c>
      <c r="E1001" s="22" t="str">
        <f t="shared" si="15"/>
        <v>115502140015</v>
      </c>
      <c r="F1001" s="37">
        <v>10000</v>
      </c>
      <c r="G1001" s="37">
        <v>10000</v>
      </c>
      <c r="H1001" s="37">
        <v>0</v>
      </c>
      <c r="I1001" s="37">
        <v>0</v>
      </c>
      <c r="J1001" s="37">
        <v>0</v>
      </c>
      <c r="K1001" s="37">
        <v>7491.82</v>
      </c>
      <c r="L1001" s="37">
        <v>0</v>
      </c>
      <c r="M1001" s="37">
        <v>0</v>
      </c>
      <c r="N1001" s="37">
        <v>0</v>
      </c>
    </row>
    <row r="1002" spans="1:14">
      <c r="A1002" s="22" t="s">
        <v>92</v>
      </c>
      <c r="B1002" s="22" t="s">
        <v>192</v>
      </c>
      <c r="C1002" s="22">
        <v>115502</v>
      </c>
      <c r="D1002" s="22">
        <v>230020</v>
      </c>
      <c r="E1002" s="22" t="str">
        <f t="shared" si="15"/>
        <v>115502230020</v>
      </c>
      <c r="F1002" s="37">
        <v>0</v>
      </c>
      <c r="G1002" s="37">
        <v>0</v>
      </c>
      <c r="H1002" s="37">
        <v>0</v>
      </c>
      <c r="I1002" s="37">
        <v>0</v>
      </c>
      <c r="J1002" s="37">
        <v>0</v>
      </c>
      <c r="K1002" s="37">
        <v>48.22</v>
      </c>
      <c r="L1002" s="37">
        <v>0</v>
      </c>
      <c r="M1002" s="37">
        <v>0</v>
      </c>
      <c r="N1002" s="37">
        <v>0</v>
      </c>
    </row>
    <row r="1003" spans="1:14">
      <c r="A1003" s="22" t="s">
        <v>92</v>
      </c>
      <c r="B1003" s="22" t="s">
        <v>194</v>
      </c>
      <c r="C1003" s="22">
        <v>115502</v>
      </c>
      <c r="D1003" s="22">
        <v>230050</v>
      </c>
      <c r="E1003" s="22" t="str">
        <f t="shared" si="15"/>
        <v>115502230050</v>
      </c>
      <c r="F1003" s="37">
        <v>5000</v>
      </c>
      <c r="G1003" s="37">
        <v>5000</v>
      </c>
      <c r="H1003" s="37">
        <v>0</v>
      </c>
      <c r="I1003" s="37">
        <v>0</v>
      </c>
      <c r="J1003" s="37">
        <v>0</v>
      </c>
      <c r="K1003" s="37">
        <v>7468.37</v>
      </c>
      <c r="L1003" s="37">
        <v>17025.59</v>
      </c>
      <c r="M1003" s="37">
        <v>16684.8</v>
      </c>
      <c r="N1003" s="37">
        <v>0</v>
      </c>
    </row>
    <row r="1004" spans="1:14">
      <c r="A1004" s="22" t="s">
        <v>92</v>
      </c>
      <c r="B1004" s="22" t="s">
        <v>220</v>
      </c>
      <c r="C1004" s="22">
        <v>115502</v>
      </c>
      <c r="D1004" s="22">
        <v>410004</v>
      </c>
      <c r="E1004" s="22" t="str">
        <f t="shared" si="15"/>
        <v>115502410004</v>
      </c>
      <c r="F1004" s="37">
        <v>31000</v>
      </c>
      <c r="G1004" s="37">
        <v>31000</v>
      </c>
      <c r="H1004" s="37">
        <v>14530.07</v>
      </c>
      <c r="I1004" s="37">
        <v>0</v>
      </c>
      <c r="J1004" s="37">
        <v>14530.07</v>
      </c>
      <c r="K1004" s="37">
        <v>29054.69</v>
      </c>
      <c r="L1004" s="37">
        <v>28613.81</v>
      </c>
      <c r="M1004" s="37">
        <v>20267.21</v>
      </c>
      <c r="N1004" s="37">
        <v>5641.73</v>
      </c>
    </row>
    <row r="1005" spans="1:14">
      <c r="A1005" s="22" t="s">
        <v>92</v>
      </c>
      <c r="B1005" s="22" t="s">
        <v>229</v>
      </c>
      <c r="C1005" s="22">
        <v>115502</v>
      </c>
      <c r="D1005" s="22">
        <v>500104</v>
      </c>
      <c r="E1005" s="22" t="str">
        <f t="shared" si="15"/>
        <v>115502500104</v>
      </c>
      <c r="F1005" s="37">
        <v>5690</v>
      </c>
      <c r="G1005" s="37">
        <v>5690</v>
      </c>
      <c r="H1005" s="37">
        <v>0</v>
      </c>
      <c r="I1005" s="37">
        <v>0</v>
      </c>
      <c r="J1005" s="37">
        <v>0</v>
      </c>
      <c r="K1005" s="37">
        <v>6692</v>
      </c>
      <c r="L1005" s="37">
        <v>6523</v>
      </c>
      <c r="M1005" s="37">
        <v>6570</v>
      </c>
      <c r="N1005" s="37">
        <v>205</v>
      </c>
    </row>
    <row r="1006" spans="1:14">
      <c r="A1006" s="22" t="s">
        <v>92</v>
      </c>
      <c r="B1006" s="22" t="s">
        <v>231</v>
      </c>
      <c r="C1006" s="22">
        <v>115502</v>
      </c>
      <c r="D1006" s="22">
        <v>500107</v>
      </c>
      <c r="E1006" s="22" t="str">
        <f t="shared" si="15"/>
        <v>115502500107</v>
      </c>
      <c r="F1006" s="37">
        <v>300</v>
      </c>
      <c r="G1006" s="37">
        <v>300</v>
      </c>
      <c r="H1006" s="37">
        <v>0</v>
      </c>
      <c r="I1006" s="37">
        <v>0</v>
      </c>
      <c r="J1006" s="37">
        <v>0</v>
      </c>
      <c r="K1006" s="37">
        <v>245</v>
      </c>
      <c r="L1006" s="37">
        <v>150</v>
      </c>
      <c r="M1006" s="37">
        <v>245</v>
      </c>
      <c r="N1006" s="37">
        <v>0</v>
      </c>
    </row>
    <row r="1007" spans="1:14">
      <c r="A1007" s="22" t="s">
        <v>92</v>
      </c>
      <c r="B1007" s="22" t="s">
        <v>239</v>
      </c>
      <c r="C1007" s="22">
        <v>115502</v>
      </c>
      <c r="D1007" s="22">
        <v>500117</v>
      </c>
      <c r="E1007" s="22" t="str">
        <f t="shared" si="15"/>
        <v>115502500117</v>
      </c>
      <c r="F1007" s="37">
        <v>0</v>
      </c>
      <c r="G1007" s="37">
        <v>0</v>
      </c>
      <c r="H1007" s="37">
        <v>0</v>
      </c>
      <c r="I1007" s="37">
        <v>0</v>
      </c>
      <c r="J1007" s="37">
        <v>0</v>
      </c>
      <c r="K1007" s="37">
        <v>0</v>
      </c>
      <c r="L1007" s="37">
        <v>39.99</v>
      </c>
      <c r="M1007" s="37">
        <v>0</v>
      </c>
      <c r="N1007" s="37">
        <v>0</v>
      </c>
    </row>
    <row r="1008" spans="1:14">
      <c r="A1008" s="22" t="s">
        <v>93</v>
      </c>
      <c r="B1008" s="22" t="s">
        <v>823</v>
      </c>
      <c r="C1008" s="22">
        <v>115503</v>
      </c>
      <c r="D1008" s="22">
        <v>140015</v>
      </c>
      <c r="E1008" s="22" t="str">
        <f t="shared" si="15"/>
        <v>115503140015</v>
      </c>
      <c r="F1008" s="37">
        <v>4000</v>
      </c>
      <c r="G1008" s="37">
        <v>4000</v>
      </c>
      <c r="H1008" s="37">
        <v>0</v>
      </c>
      <c r="I1008" s="37">
        <v>0</v>
      </c>
      <c r="J1008" s="37">
        <v>0</v>
      </c>
      <c r="K1008" s="37">
        <v>0</v>
      </c>
      <c r="L1008" s="37">
        <v>0</v>
      </c>
      <c r="M1008" s="37">
        <v>0</v>
      </c>
      <c r="N1008" s="37">
        <v>1500</v>
      </c>
    </row>
    <row r="1009" spans="1:14">
      <c r="A1009" s="22" t="s">
        <v>93</v>
      </c>
      <c r="B1009" s="22" t="s">
        <v>194</v>
      </c>
      <c r="C1009" s="22">
        <v>115503</v>
      </c>
      <c r="D1009" s="22">
        <v>230050</v>
      </c>
      <c r="E1009" s="22" t="str">
        <f t="shared" si="15"/>
        <v>115503230050</v>
      </c>
      <c r="F1009" s="37">
        <v>5000</v>
      </c>
      <c r="G1009" s="37">
        <v>5000</v>
      </c>
      <c r="H1009" s="37">
        <v>0</v>
      </c>
      <c r="I1009" s="37">
        <v>0</v>
      </c>
      <c r="J1009" s="37">
        <v>0</v>
      </c>
      <c r="K1009" s="37">
        <v>3284.1</v>
      </c>
      <c r="L1009" s="37">
        <v>4792.7700000000004</v>
      </c>
      <c r="M1009" s="37">
        <v>4614.6099999999997</v>
      </c>
      <c r="N1009" s="37">
        <v>0</v>
      </c>
    </row>
    <row r="1010" spans="1:14">
      <c r="A1010" s="22" t="s">
        <v>93</v>
      </c>
      <c r="B1010" s="22" t="s">
        <v>220</v>
      </c>
      <c r="C1010" s="22">
        <v>115503</v>
      </c>
      <c r="D1010" s="22">
        <v>410004</v>
      </c>
      <c r="E1010" s="22" t="str">
        <f t="shared" si="15"/>
        <v>115503410004</v>
      </c>
      <c r="F1010" s="37">
        <v>17100</v>
      </c>
      <c r="G1010" s="37">
        <v>17100</v>
      </c>
      <c r="H1010" s="37">
        <v>12433.63</v>
      </c>
      <c r="I1010" s="37">
        <v>60</v>
      </c>
      <c r="J1010" s="37">
        <v>12373.63</v>
      </c>
      <c r="K1010" s="37">
        <v>12778.5</v>
      </c>
      <c r="L1010" s="37">
        <v>17729.21</v>
      </c>
      <c r="M1010" s="37">
        <v>4068.55</v>
      </c>
      <c r="N1010" s="37">
        <v>2200.0100000000002</v>
      </c>
    </row>
    <row r="1011" spans="1:14">
      <c r="A1011" s="22" t="s">
        <v>93</v>
      </c>
      <c r="B1011" s="22" t="s">
        <v>229</v>
      </c>
      <c r="C1011" s="22">
        <v>115503</v>
      </c>
      <c r="D1011" s="22">
        <v>500104</v>
      </c>
      <c r="E1011" s="22" t="str">
        <f t="shared" si="15"/>
        <v>115503500104</v>
      </c>
      <c r="F1011" s="37">
        <v>5400</v>
      </c>
      <c r="G1011" s="37">
        <v>5400</v>
      </c>
      <c r="H1011" s="37">
        <v>0</v>
      </c>
      <c r="I1011" s="37">
        <v>0</v>
      </c>
      <c r="J1011" s="37">
        <v>0</v>
      </c>
      <c r="K1011" s="37">
        <v>4720</v>
      </c>
      <c r="L1011" s="37">
        <v>3752</v>
      </c>
      <c r="M1011" s="37">
        <v>4435</v>
      </c>
      <c r="N1011" s="37">
        <v>3500</v>
      </c>
    </row>
    <row r="1012" spans="1:14">
      <c r="A1012" s="22" t="s">
        <v>93</v>
      </c>
      <c r="B1012" s="22" t="s">
        <v>231</v>
      </c>
      <c r="C1012" s="22">
        <v>115503</v>
      </c>
      <c r="D1012" s="22">
        <v>500107</v>
      </c>
      <c r="E1012" s="22" t="str">
        <f t="shared" si="15"/>
        <v>115503500107</v>
      </c>
      <c r="F1012" s="37">
        <v>350</v>
      </c>
      <c r="G1012" s="37">
        <v>350</v>
      </c>
      <c r="H1012" s="37">
        <v>0</v>
      </c>
      <c r="I1012" s="37">
        <v>0</v>
      </c>
      <c r="J1012" s="37">
        <v>0</v>
      </c>
      <c r="K1012" s="37">
        <v>325</v>
      </c>
      <c r="L1012" s="37">
        <v>325</v>
      </c>
      <c r="M1012" s="37">
        <v>325</v>
      </c>
      <c r="N1012" s="37">
        <v>0</v>
      </c>
    </row>
    <row r="1013" spans="1:14">
      <c r="A1013" s="22" t="s">
        <v>93</v>
      </c>
      <c r="B1013" s="22" t="s">
        <v>244</v>
      </c>
      <c r="C1013" s="22">
        <v>115503</v>
      </c>
      <c r="D1013" s="22">
        <v>500125</v>
      </c>
      <c r="E1013" s="22" t="str">
        <f t="shared" si="15"/>
        <v>115503500125</v>
      </c>
      <c r="F1013" s="37">
        <v>0</v>
      </c>
      <c r="G1013" s="37">
        <v>0</v>
      </c>
      <c r="H1013" s="37">
        <v>0</v>
      </c>
      <c r="I1013" s="37">
        <v>0</v>
      </c>
      <c r="J1013" s="37">
        <v>0</v>
      </c>
      <c r="K1013" s="37">
        <v>0</v>
      </c>
      <c r="L1013" s="37">
        <v>350</v>
      </c>
      <c r="M1013" s="37">
        <v>0</v>
      </c>
      <c r="N1013" s="37">
        <v>0</v>
      </c>
    </row>
    <row r="1014" spans="1:14">
      <c r="A1014" s="22" t="s">
        <v>141</v>
      </c>
      <c r="B1014" s="22" t="s">
        <v>192</v>
      </c>
      <c r="C1014" s="22">
        <v>115504</v>
      </c>
      <c r="D1014" s="22">
        <v>230020</v>
      </c>
      <c r="E1014" s="22" t="str">
        <f t="shared" si="15"/>
        <v>115504230020</v>
      </c>
      <c r="F1014" s="37">
        <v>0</v>
      </c>
      <c r="G1014" s="37">
        <v>0</v>
      </c>
      <c r="H1014" s="37">
        <v>0</v>
      </c>
      <c r="I1014" s="37">
        <v>0</v>
      </c>
      <c r="J1014" s="37">
        <v>0</v>
      </c>
      <c r="K1014" s="37">
        <v>38.57</v>
      </c>
      <c r="L1014" s="37">
        <v>0</v>
      </c>
      <c r="M1014" s="37">
        <v>0</v>
      </c>
      <c r="N1014" s="37">
        <v>0</v>
      </c>
    </row>
    <row r="1015" spans="1:14">
      <c r="A1015" s="22" t="s">
        <v>141</v>
      </c>
      <c r="B1015" s="22" t="s">
        <v>194</v>
      </c>
      <c r="C1015" s="22">
        <v>115504</v>
      </c>
      <c r="D1015" s="22">
        <v>230050</v>
      </c>
      <c r="E1015" s="22" t="str">
        <f t="shared" si="15"/>
        <v>115504230050</v>
      </c>
      <c r="F1015" s="37">
        <v>20000</v>
      </c>
      <c r="G1015" s="37">
        <v>20000</v>
      </c>
      <c r="H1015" s="37">
        <v>0</v>
      </c>
      <c r="I1015" s="37">
        <v>0</v>
      </c>
      <c r="J1015" s="37">
        <v>0</v>
      </c>
      <c r="K1015" s="37">
        <v>20597.21</v>
      </c>
      <c r="L1015" s="37">
        <v>16459.580000000002</v>
      </c>
      <c r="M1015" s="37">
        <v>14960.7</v>
      </c>
      <c r="N1015" s="37">
        <v>0</v>
      </c>
    </row>
    <row r="1016" spans="1:14">
      <c r="A1016" s="22" t="s">
        <v>141</v>
      </c>
      <c r="B1016" s="22" t="s">
        <v>220</v>
      </c>
      <c r="C1016" s="22">
        <v>115504</v>
      </c>
      <c r="D1016" s="22">
        <v>410004</v>
      </c>
      <c r="E1016" s="22" t="str">
        <f t="shared" si="15"/>
        <v>115504410004</v>
      </c>
      <c r="F1016" s="37">
        <v>41000</v>
      </c>
      <c r="G1016" s="37">
        <v>41000</v>
      </c>
      <c r="H1016" s="37">
        <v>12305.02</v>
      </c>
      <c r="I1016" s="37">
        <v>0</v>
      </c>
      <c r="J1016" s="37">
        <v>12305.02</v>
      </c>
      <c r="K1016" s="37">
        <v>44359.39</v>
      </c>
      <c r="L1016" s="37">
        <v>33614.5</v>
      </c>
      <c r="M1016" s="37">
        <v>35248.85</v>
      </c>
      <c r="N1016" s="37">
        <v>10849.87</v>
      </c>
    </row>
    <row r="1017" spans="1:14">
      <c r="A1017" s="22" t="s">
        <v>141</v>
      </c>
      <c r="B1017" s="22" t="s">
        <v>229</v>
      </c>
      <c r="C1017" s="22">
        <v>115504</v>
      </c>
      <c r="D1017" s="22">
        <v>500104</v>
      </c>
      <c r="E1017" s="22" t="str">
        <f t="shared" si="15"/>
        <v>115504500104</v>
      </c>
      <c r="F1017" s="37">
        <v>6000</v>
      </c>
      <c r="G1017" s="37">
        <v>6000</v>
      </c>
      <c r="H1017" s="37">
        <v>3530</v>
      </c>
      <c r="I1017" s="37">
        <v>3530</v>
      </c>
      <c r="J1017" s="37">
        <v>0</v>
      </c>
      <c r="K1017" s="37">
        <v>23067</v>
      </c>
      <c r="L1017" s="37">
        <v>4128</v>
      </c>
      <c r="M1017" s="37">
        <v>5232</v>
      </c>
      <c r="N1017" s="37">
        <v>4500</v>
      </c>
    </row>
    <row r="1018" spans="1:14">
      <c r="A1018" s="22" t="s">
        <v>141</v>
      </c>
      <c r="B1018" s="22" t="s">
        <v>231</v>
      </c>
      <c r="C1018" s="22">
        <v>115504</v>
      </c>
      <c r="D1018" s="22">
        <v>500107</v>
      </c>
      <c r="E1018" s="22" t="str">
        <f t="shared" si="15"/>
        <v>115504500107</v>
      </c>
      <c r="F1018" s="37">
        <v>350</v>
      </c>
      <c r="G1018" s="37">
        <v>350</v>
      </c>
      <c r="H1018" s="37">
        <v>100</v>
      </c>
      <c r="I1018" s="37">
        <v>100</v>
      </c>
      <c r="J1018" s="37">
        <v>0</v>
      </c>
      <c r="K1018" s="37">
        <v>0</v>
      </c>
      <c r="L1018" s="37">
        <v>0</v>
      </c>
      <c r="M1018" s="37">
        <v>285</v>
      </c>
      <c r="N1018" s="37">
        <v>0</v>
      </c>
    </row>
    <row r="1019" spans="1:14">
      <c r="A1019" s="22" t="s">
        <v>141</v>
      </c>
      <c r="B1019" s="22" t="s">
        <v>244</v>
      </c>
      <c r="C1019" s="22">
        <v>115504</v>
      </c>
      <c r="D1019" s="22">
        <v>500125</v>
      </c>
      <c r="E1019" s="22" t="str">
        <f t="shared" si="15"/>
        <v>115504500125</v>
      </c>
      <c r="F1019" s="37">
        <v>0</v>
      </c>
      <c r="G1019" s="37">
        <v>0</v>
      </c>
      <c r="H1019" s="37">
        <v>0</v>
      </c>
      <c r="I1019" s="37">
        <v>0</v>
      </c>
      <c r="J1019" s="37">
        <v>0</v>
      </c>
      <c r="K1019" s="37">
        <v>0</v>
      </c>
      <c r="L1019" s="37">
        <v>0</v>
      </c>
      <c r="M1019" s="37">
        <v>9835.31</v>
      </c>
      <c r="N1019" s="37">
        <v>0</v>
      </c>
    </row>
    <row r="1020" spans="1:14">
      <c r="A1020" s="22" t="s">
        <v>141</v>
      </c>
      <c r="B1020" s="22" t="s">
        <v>260</v>
      </c>
      <c r="C1020" s="22">
        <v>115504</v>
      </c>
      <c r="D1020" s="22">
        <v>640001</v>
      </c>
      <c r="E1020" s="22" t="str">
        <f t="shared" si="15"/>
        <v>115504640001</v>
      </c>
      <c r="F1020" s="37">
        <v>0</v>
      </c>
      <c r="G1020" s="37">
        <v>0</v>
      </c>
      <c r="H1020" s="37">
        <v>0</v>
      </c>
      <c r="I1020" s="37">
        <v>0</v>
      </c>
      <c r="J1020" s="37">
        <v>0</v>
      </c>
      <c r="K1020" s="37">
        <v>0</v>
      </c>
      <c r="L1020" s="37">
        <v>0</v>
      </c>
      <c r="M1020" s="37">
        <v>188.85</v>
      </c>
      <c r="N1020" s="37">
        <v>0</v>
      </c>
    </row>
    <row r="1021" spans="1:14">
      <c r="A1021" s="22" t="s">
        <v>142</v>
      </c>
      <c r="B1021" s="22" t="s">
        <v>823</v>
      </c>
      <c r="C1021" s="22">
        <v>115505</v>
      </c>
      <c r="D1021" s="22">
        <v>140015</v>
      </c>
      <c r="E1021" s="22" t="str">
        <f t="shared" si="15"/>
        <v>115505140015</v>
      </c>
      <c r="F1021" s="37">
        <v>2518</v>
      </c>
      <c r="G1021" s="37">
        <v>2518</v>
      </c>
      <c r="H1021" s="37">
        <v>0</v>
      </c>
      <c r="I1021" s="37">
        <v>0</v>
      </c>
      <c r="J1021" s="37">
        <v>0</v>
      </c>
      <c r="K1021" s="37">
        <v>4514.7700000000004</v>
      </c>
      <c r="L1021" s="37">
        <v>0</v>
      </c>
      <c r="M1021" s="37">
        <v>0</v>
      </c>
      <c r="N1021" s="37">
        <v>0</v>
      </c>
    </row>
    <row r="1022" spans="1:14">
      <c r="A1022" s="22" t="s">
        <v>142</v>
      </c>
      <c r="B1022" s="22" t="s">
        <v>194</v>
      </c>
      <c r="C1022" s="22">
        <v>115505</v>
      </c>
      <c r="D1022" s="22">
        <v>230050</v>
      </c>
      <c r="E1022" s="22" t="str">
        <f t="shared" si="15"/>
        <v>115505230050</v>
      </c>
      <c r="F1022" s="37">
        <v>12482</v>
      </c>
      <c r="G1022" s="37">
        <v>12482</v>
      </c>
      <c r="H1022" s="37">
        <v>0</v>
      </c>
      <c r="I1022" s="37">
        <v>0</v>
      </c>
      <c r="J1022" s="37">
        <v>0</v>
      </c>
      <c r="K1022" s="37">
        <v>9647.32</v>
      </c>
      <c r="L1022" s="37">
        <v>4515.2</v>
      </c>
      <c r="M1022" s="37">
        <v>6014.18</v>
      </c>
      <c r="N1022" s="37">
        <v>0</v>
      </c>
    </row>
    <row r="1023" spans="1:14">
      <c r="A1023" s="22" t="s">
        <v>142</v>
      </c>
      <c r="B1023" s="22" t="s">
        <v>220</v>
      </c>
      <c r="C1023" s="22">
        <v>115505</v>
      </c>
      <c r="D1023" s="22">
        <v>410004</v>
      </c>
      <c r="E1023" s="22" t="str">
        <f t="shared" si="15"/>
        <v>115505410004</v>
      </c>
      <c r="F1023" s="37">
        <v>21250</v>
      </c>
      <c r="G1023" s="37">
        <v>21250</v>
      </c>
      <c r="H1023" s="37">
        <v>4007</v>
      </c>
      <c r="I1023" s="37">
        <v>472.84</v>
      </c>
      <c r="J1023" s="37">
        <v>3534.16</v>
      </c>
      <c r="K1023" s="37">
        <v>20853.52</v>
      </c>
      <c r="L1023" s="37">
        <v>18466.599999999999</v>
      </c>
      <c r="M1023" s="37">
        <v>5493.72</v>
      </c>
      <c r="N1023" s="37">
        <v>5185.37</v>
      </c>
    </row>
    <row r="1024" spans="1:14">
      <c r="A1024" s="22" t="s">
        <v>142</v>
      </c>
      <c r="B1024" s="22" t="s">
        <v>229</v>
      </c>
      <c r="C1024" s="22">
        <v>115505</v>
      </c>
      <c r="D1024" s="22">
        <v>500104</v>
      </c>
      <c r="E1024" s="22" t="str">
        <f t="shared" si="15"/>
        <v>115505500104</v>
      </c>
      <c r="F1024" s="37">
        <v>5750</v>
      </c>
      <c r="G1024" s="37">
        <v>5750</v>
      </c>
      <c r="H1024" s="37">
        <v>3883</v>
      </c>
      <c r="I1024" s="37">
        <v>3883</v>
      </c>
      <c r="J1024" s="37">
        <v>0</v>
      </c>
      <c r="K1024" s="37">
        <v>4539</v>
      </c>
      <c r="L1024" s="37">
        <v>3022</v>
      </c>
      <c r="M1024" s="37">
        <v>4105.5</v>
      </c>
      <c r="N1024" s="37">
        <v>3450</v>
      </c>
    </row>
    <row r="1025" spans="1:14">
      <c r="A1025" s="22" t="s">
        <v>142</v>
      </c>
      <c r="B1025" s="22" t="s">
        <v>231</v>
      </c>
      <c r="C1025" s="22">
        <v>115505</v>
      </c>
      <c r="D1025" s="22">
        <v>500107</v>
      </c>
      <c r="E1025" s="22" t="str">
        <f t="shared" si="15"/>
        <v>115505500107</v>
      </c>
      <c r="F1025" s="37">
        <v>350</v>
      </c>
      <c r="G1025" s="37">
        <v>350</v>
      </c>
      <c r="H1025" s="37">
        <v>100</v>
      </c>
      <c r="I1025" s="37">
        <v>100</v>
      </c>
      <c r="J1025" s="37">
        <v>0</v>
      </c>
      <c r="K1025" s="37">
        <v>205</v>
      </c>
      <c r="L1025" s="37">
        <v>280</v>
      </c>
      <c r="M1025" s="37">
        <v>0</v>
      </c>
      <c r="N1025" s="37">
        <v>0</v>
      </c>
    </row>
    <row r="1026" spans="1:14">
      <c r="A1026" s="22" t="s">
        <v>143</v>
      </c>
      <c r="B1026" s="22" t="s">
        <v>194</v>
      </c>
      <c r="C1026" s="22">
        <v>115506</v>
      </c>
      <c r="D1026" s="22">
        <v>230050</v>
      </c>
      <c r="E1026" s="22" t="str">
        <f t="shared" si="15"/>
        <v>115506230050</v>
      </c>
      <c r="F1026" s="37">
        <v>5000</v>
      </c>
      <c r="G1026" s="37">
        <v>5000</v>
      </c>
      <c r="H1026" s="37">
        <v>0</v>
      </c>
      <c r="I1026" s="37">
        <v>0</v>
      </c>
      <c r="J1026" s="37">
        <v>0</v>
      </c>
      <c r="K1026" s="37">
        <v>3651.12</v>
      </c>
      <c r="L1026" s="37">
        <v>4403.7</v>
      </c>
      <c r="M1026" s="37">
        <v>0</v>
      </c>
      <c r="N1026" s="37">
        <v>0</v>
      </c>
    </row>
    <row r="1027" spans="1:14">
      <c r="A1027" s="22" t="s">
        <v>143</v>
      </c>
      <c r="B1027" s="22" t="s">
        <v>220</v>
      </c>
      <c r="C1027" s="22">
        <v>115506</v>
      </c>
      <c r="D1027" s="22">
        <v>410004</v>
      </c>
      <c r="E1027" s="22" t="str">
        <f t="shared" ref="E1027:E1090" si="16">CONCATENATE(C1027,D1027)</f>
        <v>115506410004</v>
      </c>
      <c r="F1027" s="37">
        <v>8500</v>
      </c>
      <c r="G1027" s="37">
        <v>8500</v>
      </c>
      <c r="H1027" s="37">
        <v>0</v>
      </c>
      <c r="I1027" s="37">
        <v>0</v>
      </c>
      <c r="J1027" s="37">
        <v>0</v>
      </c>
      <c r="K1027" s="37">
        <v>10743.75</v>
      </c>
      <c r="L1027" s="37">
        <v>6973.94</v>
      </c>
      <c r="M1027" s="37">
        <v>1831.27</v>
      </c>
      <c r="N1027" s="37">
        <v>0</v>
      </c>
    </row>
    <row r="1028" spans="1:14">
      <c r="A1028" s="22" t="s">
        <v>143</v>
      </c>
      <c r="B1028" s="22" t="s">
        <v>229</v>
      </c>
      <c r="C1028" s="22">
        <v>115506</v>
      </c>
      <c r="D1028" s="22">
        <v>500104</v>
      </c>
      <c r="E1028" s="22" t="str">
        <f t="shared" si="16"/>
        <v>115506500104</v>
      </c>
      <c r="F1028" s="37">
        <v>2500</v>
      </c>
      <c r="G1028" s="37">
        <v>2500</v>
      </c>
      <c r="H1028" s="37">
        <v>0</v>
      </c>
      <c r="I1028" s="37">
        <v>0</v>
      </c>
      <c r="J1028" s="37">
        <v>0</v>
      </c>
      <c r="K1028" s="37">
        <v>0</v>
      </c>
      <c r="L1028" s="37">
        <v>970.67</v>
      </c>
      <c r="M1028" s="37">
        <v>70</v>
      </c>
      <c r="N1028" s="37">
        <v>140</v>
      </c>
    </row>
    <row r="1029" spans="1:14">
      <c r="A1029" s="22" t="s">
        <v>143</v>
      </c>
      <c r="B1029" s="22" t="s">
        <v>231</v>
      </c>
      <c r="C1029" s="22">
        <v>115506</v>
      </c>
      <c r="D1029" s="22">
        <v>500107</v>
      </c>
      <c r="E1029" s="22" t="str">
        <f t="shared" si="16"/>
        <v>115506500107</v>
      </c>
      <c r="F1029" s="37">
        <v>450</v>
      </c>
      <c r="G1029" s="37">
        <v>450</v>
      </c>
      <c r="H1029" s="37">
        <v>0</v>
      </c>
      <c r="I1029" s="37">
        <v>0</v>
      </c>
      <c r="J1029" s="37">
        <v>0</v>
      </c>
      <c r="K1029" s="37">
        <v>0</v>
      </c>
      <c r="L1029" s="37">
        <v>450</v>
      </c>
      <c r="M1029" s="37">
        <v>0</v>
      </c>
      <c r="N1029" s="37">
        <v>0</v>
      </c>
    </row>
    <row r="1030" spans="1:14">
      <c r="A1030" s="22" t="s">
        <v>143</v>
      </c>
      <c r="B1030" s="22" t="s">
        <v>239</v>
      </c>
      <c r="C1030" s="22">
        <v>115506</v>
      </c>
      <c r="D1030" s="22">
        <v>500117</v>
      </c>
      <c r="E1030" s="22" t="str">
        <f t="shared" si="16"/>
        <v>115506500117</v>
      </c>
      <c r="F1030" s="37">
        <v>0</v>
      </c>
      <c r="G1030" s="37">
        <v>0</v>
      </c>
      <c r="H1030" s="37">
        <v>0</v>
      </c>
      <c r="I1030" s="37">
        <v>0</v>
      </c>
      <c r="J1030" s="37">
        <v>0</v>
      </c>
      <c r="K1030" s="37">
        <v>0</v>
      </c>
      <c r="L1030" s="37">
        <v>322.29000000000002</v>
      </c>
      <c r="M1030" s="37">
        <v>0</v>
      </c>
      <c r="N1030" s="37">
        <v>0</v>
      </c>
    </row>
    <row r="1031" spans="1:14">
      <c r="A1031" s="22" t="s">
        <v>144</v>
      </c>
      <c r="B1031" s="22" t="s">
        <v>194</v>
      </c>
      <c r="C1031" s="22">
        <v>115507</v>
      </c>
      <c r="D1031" s="22">
        <v>230050</v>
      </c>
      <c r="E1031" s="22" t="str">
        <f t="shared" si="16"/>
        <v>115507230050</v>
      </c>
      <c r="F1031" s="37">
        <v>5000</v>
      </c>
      <c r="G1031" s="37">
        <v>5000</v>
      </c>
      <c r="H1031" s="37">
        <v>528.54999999999995</v>
      </c>
      <c r="I1031" s="37">
        <v>528.54999999999995</v>
      </c>
      <c r="J1031" s="37">
        <v>0</v>
      </c>
      <c r="K1031" s="37">
        <v>267.10000000000002</v>
      </c>
      <c r="L1031" s="37">
        <v>0</v>
      </c>
      <c r="M1031" s="37">
        <v>0</v>
      </c>
      <c r="N1031" s="37">
        <v>0</v>
      </c>
    </row>
    <row r="1032" spans="1:14">
      <c r="A1032" s="22" t="s">
        <v>144</v>
      </c>
      <c r="B1032" s="22" t="s">
        <v>220</v>
      </c>
      <c r="C1032" s="22">
        <v>115507</v>
      </c>
      <c r="D1032" s="22">
        <v>410004</v>
      </c>
      <c r="E1032" s="22" t="str">
        <f t="shared" si="16"/>
        <v>115507410004</v>
      </c>
      <c r="F1032" s="37">
        <v>13000</v>
      </c>
      <c r="G1032" s="37">
        <v>13000</v>
      </c>
      <c r="H1032" s="37">
        <v>9170.57</v>
      </c>
      <c r="I1032" s="37">
        <v>2040.14</v>
      </c>
      <c r="J1032" s="37">
        <v>7130.43</v>
      </c>
      <c r="K1032" s="37">
        <v>11732.2</v>
      </c>
      <c r="L1032" s="37">
        <v>14814.47</v>
      </c>
      <c r="M1032" s="37">
        <v>2686.66</v>
      </c>
      <c r="N1032" s="37">
        <v>1697.11</v>
      </c>
    </row>
    <row r="1033" spans="1:14">
      <c r="A1033" s="22" t="s">
        <v>144</v>
      </c>
      <c r="B1033" s="22" t="s">
        <v>229</v>
      </c>
      <c r="C1033" s="22">
        <v>115507</v>
      </c>
      <c r="D1033" s="22">
        <v>500104</v>
      </c>
      <c r="E1033" s="22" t="str">
        <f t="shared" si="16"/>
        <v>115507500104</v>
      </c>
      <c r="F1033" s="37">
        <v>3500</v>
      </c>
      <c r="G1033" s="37">
        <v>3500</v>
      </c>
      <c r="H1033" s="37">
        <v>0</v>
      </c>
      <c r="I1033" s="37">
        <v>0</v>
      </c>
      <c r="J1033" s="37">
        <v>0</v>
      </c>
      <c r="K1033" s="37">
        <v>3600</v>
      </c>
      <c r="L1033" s="37">
        <v>1525</v>
      </c>
      <c r="M1033" s="37">
        <v>600</v>
      </c>
      <c r="N1033" s="37">
        <v>3500</v>
      </c>
    </row>
    <row r="1034" spans="1:14">
      <c r="A1034" s="22" t="s">
        <v>144</v>
      </c>
      <c r="B1034" s="22" t="s">
        <v>231</v>
      </c>
      <c r="C1034" s="22">
        <v>115507</v>
      </c>
      <c r="D1034" s="22">
        <v>500107</v>
      </c>
      <c r="E1034" s="22" t="str">
        <f t="shared" si="16"/>
        <v>115507500107</v>
      </c>
      <c r="F1034" s="37">
        <v>300</v>
      </c>
      <c r="G1034" s="37">
        <v>300</v>
      </c>
      <c r="H1034" s="37">
        <v>100</v>
      </c>
      <c r="I1034" s="37">
        <v>100</v>
      </c>
      <c r="J1034" s="37">
        <v>0</v>
      </c>
      <c r="K1034" s="37">
        <v>200</v>
      </c>
      <c r="L1034" s="37">
        <v>0</v>
      </c>
      <c r="M1034" s="37">
        <v>100</v>
      </c>
      <c r="N1034" s="37">
        <v>0</v>
      </c>
    </row>
    <row r="1035" spans="1:14">
      <c r="A1035" s="22" t="s">
        <v>144</v>
      </c>
      <c r="B1035" s="22" t="s">
        <v>244</v>
      </c>
      <c r="C1035" s="22">
        <v>115507</v>
      </c>
      <c r="D1035" s="22">
        <v>500125</v>
      </c>
      <c r="E1035" s="22" t="str">
        <f t="shared" si="16"/>
        <v>115507500125</v>
      </c>
      <c r="F1035" s="37">
        <v>0</v>
      </c>
      <c r="G1035" s="37">
        <v>0</v>
      </c>
      <c r="H1035" s="37">
        <v>0</v>
      </c>
      <c r="I1035" s="37">
        <v>0</v>
      </c>
      <c r="J1035" s="37">
        <v>0</v>
      </c>
      <c r="K1035" s="37">
        <v>0</v>
      </c>
      <c r="L1035" s="37">
        <v>0</v>
      </c>
      <c r="M1035" s="37">
        <v>0</v>
      </c>
      <c r="N1035" s="37">
        <v>21941.56</v>
      </c>
    </row>
    <row r="1036" spans="1:14">
      <c r="A1036" s="22" t="s">
        <v>145</v>
      </c>
      <c r="B1036" s="22" t="s">
        <v>190</v>
      </c>
      <c r="C1036" s="22">
        <v>115508</v>
      </c>
      <c r="D1036" s="22">
        <v>230010</v>
      </c>
      <c r="E1036" s="22" t="str">
        <f t="shared" si="16"/>
        <v>115508230010</v>
      </c>
      <c r="F1036" s="37">
        <v>2500</v>
      </c>
      <c r="G1036" s="37">
        <v>2500</v>
      </c>
      <c r="H1036" s="37">
        <v>0</v>
      </c>
      <c r="I1036" s="37">
        <v>0</v>
      </c>
      <c r="J1036" s="37">
        <v>0</v>
      </c>
      <c r="K1036" s="37">
        <v>0</v>
      </c>
      <c r="L1036" s="37">
        <v>0</v>
      </c>
      <c r="M1036" s="37">
        <v>0</v>
      </c>
      <c r="N1036" s="37">
        <v>0</v>
      </c>
    </row>
    <row r="1037" spans="1:14">
      <c r="A1037" s="22" t="s">
        <v>145</v>
      </c>
      <c r="B1037" s="22" t="s">
        <v>194</v>
      </c>
      <c r="C1037" s="22">
        <v>115508</v>
      </c>
      <c r="D1037" s="22">
        <v>230050</v>
      </c>
      <c r="E1037" s="22" t="str">
        <f t="shared" si="16"/>
        <v>115508230050</v>
      </c>
      <c r="F1037" s="37">
        <v>5000</v>
      </c>
      <c r="G1037" s="37">
        <v>5000</v>
      </c>
      <c r="H1037" s="37">
        <v>0</v>
      </c>
      <c r="I1037" s="37">
        <v>0</v>
      </c>
      <c r="J1037" s="37">
        <v>0</v>
      </c>
      <c r="K1037" s="37">
        <v>4863.7700000000004</v>
      </c>
      <c r="L1037" s="37">
        <v>0</v>
      </c>
      <c r="M1037" s="37">
        <v>0</v>
      </c>
      <c r="N1037" s="37">
        <v>0</v>
      </c>
    </row>
    <row r="1038" spans="1:14">
      <c r="A1038" s="22" t="s">
        <v>145</v>
      </c>
      <c r="B1038" s="22" t="s">
        <v>220</v>
      </c>
      <c r="C1038" s="22">
        <v>115508</v>
      </c>
      <c r="D1038" s="22">
        <v>410004</v>
      </c>
      <c r="E1038" s="22" t="str">
        <f t="shared" si="16"/>
        <v>115508410004</v>
      </c>
      <c r="F1038" s="37">
        <v>10000</v>
      </c>
      <c r="G1038" s="37">
        <v>10000</v>
      </c>
      <c r="H1038" s="37">
        <v>8242.15</v>
      </c>
      <c r="I1038" s="37">
        <v>8242.15</v>
      </c>
      <c r="J1038" s="37">
        <v>0</v>
      </c>
      <c r="K1038" s="37">
        <v>8766.42</v>
      </c>
      <c r="L1038" s="37">
        <v>11240.14</v>
      </c>
      <c r="M1038" s="37">
        <v>4157.1099999999997</v>
      </c>
      <c r="N1038" s="37">
        <v>2794.46</v>
      </c>
    </row>
    <row r="1039" spans="1:14">
      <c r="A1039" s="22" t="s">
        <v>145</v>
      </c>
      <c r="B1039" s="22" t="s">
        <v>229</v>
      </c>
      <c r="C1039" s="22">
        <v>115508</v>
      </c>
      <c r="D1039" s="22">
        <v>500104</v>
      </c>
      <c r="E1039" s="22" t="str">
        <f t="shared" si="16"/>
        <v>115508500104</v>
      </c>
      <c r="F1039" s="37">
        <v>3500</v>
      </c>
      <c r="G1039" s="37">
        <v>3500</v>
      </c>
      <c r="H1039" s="37">
        <v>0</v>
      </c>
      <c r="I1039" s="37">
        <v>0</v>
      </c>
      <c r="J1039" s="37">
        <v>0</v>
      </c>
      <c r="K1039" s="37">
        <v>3050</v>
      </c>
      <c r="L1039" s="37">
        <v>3324</v>
      </c>
      <c r="M1039" s="37">
        <v>3950</v>
      </c>
      <c r="N1039" s="37">
        <v>2600</v>
      </c>
    </row>
    <row r="1040" spans="1:14">
      <c r="A1040" s="22" t="s">
        <v>145</v>
      </c>
      <c r="B1040" s="22" t="s">
        <v>231</v>
      </c>
      <c r="C1040" s="22">
        <v>115508</v>
      </c>
      <c r="D1040" s="22">
        <v>500107</v>
      </c>
      <c r="E1040" s="22" t="str">
        <f t="shared" si="16"/>
        <v>115508500107</v>
      </c>
      <c r="F1040" s="37">
        <v>300</v>
      </c>
      <c r="G1040" s="37">
        <v>300</v>
      </c>
      <c r="H1040" s="37">
        <v>0</v>
      </c>
      <c r="I1040" s="37">
        <v>0</v>
      </c>
      <c r="J1040" s="37">
        <v>0</v>
      </c>
      <c r="K1040" s="37">
        <v>0</v>
      </c>
      <c r="L1040" s="37">
        <v>0</v>
      </c>
      <c r="M1040" s="37">
        <v>0</v>
      </c>
      <c r="N1040" s="37">
        <v>0</v>
      </c>
    </row>
    <row r="1041" spans="1:14">
      <c r="A1041" s="22" t="s">
        <v>845</v>
      </c>
      <c r="B1041" s="22" t="s">
        <v>194</v>
      </c>
      <c r="C1041" s="22">
        <v>115509</v>
      </c>
      <c r="D1041" s="22">
        <v>230050</v>
      </c>
      <c r="E1041" s="22" t="str">
        <f t="shared" si="16"/>
        <v>115509230050</v>
      </c>
      <c r="F1041" s="37">
        <v>5000</v>
      </c>
      <c r="G1041" s="37">
        <v>5000</v>
      </c>
      <c r="H1041" s="37">
        <v>0</v>
      </c>
      <c r="I1041" s="37">
        <v>0</v>
      </c>
      <c r="J1041" s="37">
        <v>0</v>
      </c>
      <c r="K1041" s="37">
        <v>0</v>
      </c>
      <c r="L1041" s="37">
        <v>0</v>
      </c>
      <c r="M1041" s="37">
        <v>0</v>
      </c>
      <c r="N1041" s="37">
        <v>0</v>
      </c>
    </row>
    <row r="1042" spans="1:14">
      <c r="A1042" s="22" t="s">
        <v>845</v>
      </c>
      <c r="B1042" s="22" t="s">
        <v>220</v>
      </c>
      <c r="C1042" s="22">
        <v>115509</v>
      </c>
      <c r="D1042" s="22">
        <v>410004</v>
      </c>
      <c r="E1042" s="22" t="str">
        <f t="shared" si="16"/>
        <v>115509410004</v>
      </c>
      <c r="F1042" s="37">
        <v>13500</v>
      </c>
      <c r="G1042" s="37">
        <v>13500</v>
      </c>
      <c r="H1042" s="37">
        <v>10235.129999999999</v>
      </c>
      <c r="I1042" s="37">
        <v>0</v>
      </c>
      <c r="J1042" s="37">
        <v>10235.129999999999</v>
      </c>
      <c r="K1042" s="37">
        <v>14687.05</v>
      </c>
      <c r="L1042" s="37">
        <v>0</v>
      </c>
      <c r="M1042" s="37">
        <v>0</v>
      </c>
      <c r="N1042" s="37">
        <v>0</v>
      </c>
    </row>
    <row r="1043" spans="1:14">
      <c r="A1043" s="22" t="s">
        <v>845</v>
      </c>
      <c r="B1043" s="22" t="s">
        <v>229</v>
      </c>
      <c r="C1043" s="22">
        <v>115509</v>
      </c>
      <c r="D1043" s="22">
        <v>500104</v>
      </c>
      <c r="E1043" s="22" t="str">
        <f t="shared" si="16"/>
        <v>115509500104</v>
      </c>
      <c r="F1043" s="37">
        <v>3500</v>
      </c>
      <c r="G1043" s="37">
        <v>3500</v>
      </c>
      <c r="H1043" s="37">
        <v>0</v>
      </c>
      <c r="I1043" s="37">
        <v>0</v>
      </c>
      <c r="J1043" s="37">
        <v>0</v>
      </c>
      <c r="K1043" s="37">
        <v>690</v>
      </c>
      <c r="L1043" s="37">
        <v>0</v>
      </c>
      <c r="M1043" s="37">
        <v>0</v>
      </c>
      <c r="N1043" s="37">
        <v>0</v>
      </c>
    </row>
    <row r="1044" spans="1:14">
      <c r="A1044" s="22" t="s">
        <v>845</v>
      </c>
      <c r="B1044" s="22" t="s">
        <v>231</v>
      </c>
      <c r="C1044" s="22">
        <v>115509</v>
      </c>
      <c r="D1044" s="22">
        <v>500107</v>
      </c>
      <c r="E1044" s="22" t="str">
        <f t="shared" si="16"/>
        <v>115509500107</v>
      </c>
      <c r="F1044" s="37">
        <v>300</v>
      </c>
      <c r="G1044" s="37">
        <v>300</v>
      </c>
      <c r="H1044" s="37">
        <v>0</v>
      </c>
      <c r="I1044" s="37">
        <v>0</v>
      </c>
      <c r="J1044" s="37">
        <v>0</v>
      </c>
      <c r="K1044" s="37">
        <v>300</v>
      </c>
      <c r="L1044" s="37">
        <v>0</v>
      </c>
      <c r="M1044" s="37">
        <v>0</v>
      </c>
      <c r="N1044" s="37">
        <v>0</v>
      </c>
    </row>
    <row r="1045" spans="1:14">
      <c r="A1045" s="22" t="s">
        <v>94</v>
      </c>
      <c r="B1045" s="22" t="s">
        <v>192</v>
      </c>
      <c r="C1045" s="22">
        <v>115510</v>
      </c>
      <c r="D1045" s="22">
        <v>230020</v>
      </c>
      <c r="E1045" s="22" t="str">
        <f t="shared" si="16"/>
        <v>115510230020</v>
      </c>
      <c r="F1045" s="37">
        <v>0</v>
      </c>
      <c r="G1045" s="37">
        <v>0</v>
      </c>
      <c r="H1045" s="37">
        <v>0</v>
      </c>
      <c r="I1045" s="37">
        <v>0</v>
      </c>
      <c r="J1045" s="37">
        <v>0</v>
      </c>
      <c r="K1045" s="37">
        <v>0</v>
      </c>
      <c r="L1045" s="37">
        <v>0</v>
      </c>
      <c r="M1045" s="37">
        <v>104.19</v>
      </c>
      <c r="N1045" s="37">
        <v>0</v>
      </c>
    </row>
    <row r="1046" spans="1:14">
      <c r="A1046" s="22" t="s">
        <v>94</v>
      </c>
      <c r="B1046" s="22" t="s">
        <v>194</v>
      </c>
      <c r="C1046" s="22">
        <v>115510</v>
      </c>
      <c r="D1046" s="22">
        <v>230050</v>
      </c>
      <c r="E1046" s="22" t="str">
        <f t="shared" si="16"/>
        <v>115510230050</v>
      </c>
      <c r="F1046" s="37">
        <v>20000</v>
      </c>
      <c r="G1046" s="37">
        <v>20000</v>
      </c>
      <c r="H1046" s="37">
        <v>0</v>
      </c>
      <c r="I1046" s="37">
        <v>0</v>
      </c>
      <c r="J1046" s="37">
        <v>0</v>
      </c>
      <c r="K1046" s="37">
        <v>19022.5</v>
      </c>
      <c r="L1046" s="37">
        <v>23079.26</v>
      </c>
      <c r="M1046" s="37">
        <v>8882.25</v>
      </c>
      <c r="N1046" s="37">
        <v>0</v>
      </c>
    </row>
    <row r="1047" spans="1:14">
      <c r="A1047" s="22" t="s">
        <v>94</v>
      </c>
      <c r="B1047" s="22" t="s">
        <v>220</v>
      </c>
      <c r="C1047" s="22">
        <v>115510</v>
      </c>
      <c r="D1047" s="22">
        <v>410004</v>
      </c>
      <c r="E1047" s="22" t="str">
        <f t="shared" si="16"/>
        <v>115510410004</v>
      </c>
      <c r="F1047" s="37">
        <v>21000</v>
      </c>
      <c r="G1047" s="37">
        <v>21000</v>
      </c>
      <c r="H1047" s="37">
        <v>10624.69</v>
      </c>
      <c r="I1047" s="37">
        <v>9325</v>
      </c>
      <c r="J1047" s="37">
        <v>1299.69</v>
      </c>
      <c r="K1047" s="37">
        <v>20339.53</v>
      </c>
      <c r="L1047" s="37">
        <v>24934.85</v>
      </c>
      <c r="M1047" s="37">
        <v>9301.44</v>
      </c>
      <c r="N1047" s="37">
        <v>8032.89</v>
      </c>
    </row>
    <row r="1048" spans="1:14">
      <c r="A1048" s="22" t="s">
        <v>94</v>
      </c>
      <c r="B1048" s="22" t="s">
        <v>229</v>
      </c>
      <c r="C1048" s="22">
        <v>115510</v>
      </c>
      <c r="D1048" s="22">
        <v>500104</v>
      </c>
      <c r="E1048" s="22" t="str">
        <f t="shared" si="16"/>
        <v>115510500104</v>
      </c>
      <c r="F1048" s="37">
        <v>7000</v>
      </c>
      <c r="G1048" s="37">
        <v>7000</v>
      </c>
      <c r="H1048" s="37">
        <v>4670</v>
      </c>
      <c r="I1048" s="37">
        <v>4670</v>
      </c>
      <c r="J1048" s="37">
        <v>0</v>
      </c>
      <c r="K1048" s="37">
        <v>6988.75</v>
      </c>
      <c r="L1048" s="37">
        <v>6455</v>
      </c>
      <c r="M1048" s="37">
        <v>5325</v>
      </c>
      <c r="N1048" s="37">
        <v>3826</v>
      </c>
    </row>
    <row r="1049" spans="1:14">
      <c r="A1049" s="22" t="s">
        <v>94</v>
      </c>
      <c r="B1049" s="22" t="s">
        <v>231</v>
      </c>
      <c r="C1049" s="22">
        <v>115510</v>
      </c>
      <c r="D1049" s="22">
        <v>500107</v>
      </c>
      <c r="E1049" s="22" t="str">
        <f t="shared" si="16"/>
        <v>115510500107</v>
      </c>
      <c r="F1049" s="37">
        <v>500</v>
      </c>
      <c r="G1049" s="37">
        <v>500</v>
      </c>
      <c r="H1049" s="37">
        <v>0</v>
      </c>
      <c r="I1049" s="37">
        <v>0</v>
      </c>
      <c r="J1049" s="37">
        <v>0</v>
      </c>
      <c r="K1049" s="37">
        <v>434</v>
      </c>
      <c r="L1049" s="37">
        <v>470</v>
      </c>
      <c r="M1049" s="37">
        <v>290</v>
      </c>
      <c r="N1049" s="37">
        <v>0</v>
      </c>
    </row>
    <row r="1050" spans="1:14">
      <c r="A1050" s="22" t="s">
        <v>94</v>
      </c>
      <c r="B1050" s="22" t="s">
        <v>826</v>
      </c>
      <c r="C1050" s="22">
        <v>115510</v>
      </c>
      <c r="D1050" s="22">
        <v>730000</v>
      </c>
      <c r="E1050" s="22" t="str">
        <f t="shared" si="16"/>
        <v>115510730000</v>
      </c>
      <c r="F1050" s="37">
        <v>0</v>
      </c>
      <c r="G1050" s="37">
        <v>0</v>
      </c>
      <c r="H1050" s="37">
        <v>0</v>
      </c>
      <c r="I1050" s="37">
        <v>0</v>
      </c>
      <c r="J1050" s="37">
        <v>0</v>
      </c>
      <c r="K1050" s="37">
        <v>0</v>
      </c>
      <c r="L1050" s="37">
        <v>0</v>
      </c>
      <c r="M1050" s="37">
        <v>225</v>
      </c>
      <c r="N1050" s="37">
        <v>0</v>
      </c>
    </row>
    <row r="1051" spans="1:14">
      <c r="A1051" s="22" t="s">
        <v>95</v>
      </c>
      <c r="B1051" s="22" t="s">
        <v>823</v>
      </c>
      <c r="C1051" s="22">
        <v>115550</v>
      </c>
      <c r="D1051" s="22">
        <v>140015</v>
      </c>
      <c r="E1051" s="22" t="str">
        <f t="shared" si="16"/>
        <v>115550140015</v>
      </c>
      <c r="F1051" s="37">
        <v>0</v>
      </c>
      <c r="G1051" s="37">
        <v>0</v>
      </c>
      <c r="H1051" s="37">
        <v>0</v>
      </c>
      <c r="I1051" s="37">
        <v>0</v>
      </c>
      <c r="J1051" s="37">
        <v>0</v>
      </c>
      <c r="K1051" s="37">
        <v>0</v>
      </c>
      <c r="L1051" s="37">
        <v>0</v>
      </c>
      <c r="M1051" s="37">
        <v>205.08</v>
      </c>
      <c r="N1051" s="37">
        <v>0</v>
      </c>
    </row>
    <row r="1052" spans="1:14">
      <c r="A1052" s="22" t="s">
        <v>95</v>
      </c>
      <c r="B1052" s="22" t="s">
        <v>190</v>
      </c>
      <c r="C1052" s="22">
        <v>115550</v>
      </c>
      <c r="D1052" s="22">
        <v>230010</v>
      </c>
      <c r="E1052" s="22" t="str">
        <f t="shared" si="16"/>
        <v>115550230010</v>
      </c>
      <c r="F1052" s="37">
        <v>0</v>
      </c>
      <c r="G1052" s="37">
        <v>0</v>
      </c>
      <c r="H1052" s="37">
        <v>0</v>
      </c>
      <c r="I1052" s="37">
        <v>0</v>
      </c>
      <c r="J1052" s="37">
        <v>0</v>
      </c>
      <c r="K1052" s="37">
        <v>0</v>
      </c>
      <c r="L1052" s="37">
        <v>0</v>
      </c>
      <c r="M1052" s="37">
        <v>0</v>
      </c>
      <c r="N1052" s="37">
        <v>2712.5</v>
      </c>
    </row>
    <row r="1053" spans="1:14">
      <c r="A1053" s="22" t="s">
        <v>95</v>
      </c>
      <c r="B1053" s="22" t="s">
        <v>194</v>
      </c>
      <c r="C1053" s="22">
        <v>115550</v>
      </c>
      <c r="D1053" s="22">
        <v>230050</v>
      </c>
      <c r="E1053" s="22" t="str">
        <f t="shared" si="16"/>
        <v>115550230050</v>
      </c>
      <c r="F1053" s="37">
        <v>15000</v>
      </c>
      <c r="G1053" s="37">
        <v>15000</v>
      </c>
      <c r="H1053" s="37">
        <v>535.75</v>
      </c>
      <c r="I1053" s="37">
        <v>535.75</v>
      </c>
      <c r="J1053" s="37">
        <v>0</v>
      </c>
      <c r="K1053" s="37">
        <v>18400.669999999998</v>
      </c>
      <c r="L1053" s="37">
        <v>18561.25</v>
      </c>
      <c r="M1053" s="37">
        <v>5120</v>
      </c>
      <c r="N1053" s="37">
        <v>0</v>
      </c>
    </row>
    <row r="1054" spans="1:14">
      <c r="A1054" s="22" t="s">
        <v>95</v>
      </c>
      <c r="B1054" s="22" t="s">
        <v>220</v>
      </c>
      <c r="C1054" s="22">
        <v>115550</v>
      </c>
      <c r="D1054" s="22">
        <v>410004</v>
      </c>
      <c r="E1054" s="22" t="str">
        <f t="shared" si="16"/>
        <v>115550410004</v>
      </c>
      <c r="F1054" s="37">
        <v>12000</v>
      </c>
      <c r="G1054" s="37">
        <v>12000</v>
      </c>
      <c r="H1054" s="37">
        <v>1321.15</v>
      </c>
      <c r="I1054" s="37">
        <v>272.06</v>
      </c>
      <c r="J1054" s="37">
        <v>1049.0899999999999</v>
      </c>
      <c r="K1054" s="37">
        <v>11531.89</v>
      </c>
      <c r="L1054" s="37">
        <v>10015.6</v>
      </c>
      <c r="M1054" s="37">
        <v>8914.35</v>
      </c>
      <c r="N1054" s="37">
        <v>8441.5400000000009</v>
      </c>
    </row>
    <row r="1055" spans="1:14">
      <c r="A1055" s="22" t="s">
        <v>146</v>
      </c>
      <c r="B1055" s="22" t="s">
        <v>219</v>
      </c>
      <c r="C1055" s="22">
        <v>116000</v>
      </c>
      <c r="D1055" s="22">
        <v>410003</v>
      </c>
      <c r="E1055" s="22" t="str">
        <f t="shared" si="16"/>
        <v>116000410003</v>
      </c>
      <c r="F1055" s="37">
        <v>0</v>
      </c>
      <c r="G1055" s="37">
        <v>0</v>
      </c>
      <c r="H1055" s="37">
        <v>0</v>
      </c>
      <c r="I1055" s="37">
        <v>0</v>
      </c>
      <c r="J1055" s="37">
        <v>0</v>
      </c>
      <c r="K1055" s="37">
        <v>0</v>
      </c>
      <c r="L1055" s="37">
        <v>0</v>
      </c>
      <c r="M1055" s="37">
        <v>829</v>
      </c>
      <c r="N1055" s="37">
        <v>13.5</v>
      </c>
    </row>
    <row r="1056" spans="1:14">
      <c r="A1056" s="22" t="s">
        <v>146</v>
      </c>
      <c r="B1056" s="22" t="s">
        <v>220</v>
      </c>
      <c r="C1056" s="22">
        <v>116000</v>
      </c>
      <c r="D1056" s="22">
        <v>410004</v>
      </c>
      <c r="E1056" s="22" t="str">
        <f t="shared" si="16"/>
        <v>116000410004</v>
      </c>
      <c r="F1056" s="37">
        <v>5000</v>
      </c>
      <c r="G1056" s="37">
        <v>5000</v>
      </c>
      <c r="H1056" s="37">
        <v>5000</v>
      </c>
      <c r="I1056" s="37">
        <v>481.93</v>
      </c>
      <c r="J1056" s="37">
        <v>4518.07</v>
      </c>
      <c r="K1056" s="37">
        <v>3226.79</v>
      </c>
      <c r="L1056" s="37">
        <v>1636.17</v>
      </c>
      <c r="M1056" s="37">
        <v>7141.88</v>
      </c>
      <c r="N1056" s="37">
        <v>3891.33</v>
      </c>
    </row>
    <row r="1057" spans="1:14">
      <c r="A1057" s="22" t="s">
        <v>146</v>
      </c>
      <c r="B1057" s="22" t="s">
        <v>236</v>
      </c>
      <c r="C1057" s="22">
        <v>116000</v>
      </c>
      <c r="D1057" s="22">
        <v>500114</v>
      </c>
      <c r="E1057" s="22" t="str">
        <f t="shared" si="16"/>
        <v>116000500114</v>
      </c>
      <c r="F1057" s="37">
        <v>0</v>
      </c>
      <c r="G1057" s="37">
        <v>0</v>
      </c>
      <c r="H1057" s="37">
        <v>0</v>
      </c>
      <c r="I1057" s="37">
        <v>0</v>
      </c>
      <c r="J1057" s="37">
        <v>0</v>
      </c>
      <c r="K1057" s="37">
        <v>0</v>
      </c>
      <c r="L1057" s="37">
        <v>0</v>
      </c>
      <c r="M1057" s="37">
        <v>0</v>
      </c>
      <c r="N1057" s="37">
        <v>1488.56</v>
      </c>
    </row>
    <row r="1058" spans="1:14">
      <c r="A1058" s="22" t="s">
        <v>146</v>
      </c>
      <c r="B1058" s="22" t="s">
        <v>237</v>
      </c>
      <c r="C1058" s="22">
        <v>116000</v>
      </c>
      <c r="D1058" s="22">
        <v>500115</v>
      </c>
      <c r="E1058" s="22" t="str">
        <f t="shared" si="16"/>
        <v>116000500115</v>
      </c>
      <c r="F1058" s="37">
        <v>0</v>
      </c>
      <c r="G1058" s="37">
        <v>0</v>
      </c>
      <c r="H1058" s="37">
        <v>0</v>
      </c>
      <c r="I1058" s="37">
        <v>0</v>
      </c>
      <c r="J1058" s="37">
        <v>0</v>
      </c>
      <c r="K1058" s="37">
        <v>0</v>
      </c>
      <c r="L1058" s="37">
        <v>0</v>
      </c>
      <c r="M1058" s="37">
        <v>0</v>
      </c>
      <c r="N1058" s="37">
        <v>355.59</v>
      </c>
    </row>
    <row r="1059" spans="1:14">
      <c r="A1059" s="22" t="s">
        <v>34</v>
      </c>
      <c r="B1059" s="22" t="s">
        <v>823</v>
      </c>
      <c r="C1059" s="22">
        <v>116001</v>
      </c>
      <c r="D1059" s="22">
        <v>140015</v>
      </c>
      <c r="E1059" s="22" t="str">
        <f t="shared" si="16"/>
        <v>116001140015</v>
      </c>
      <c r="F1059" s="37">
        <v>3500</v>
      </c>
      <c r="G1059" s="37">
        <v>3500</v>
      </c>
      <c r="H1059" s="37">
        <v>0</v>
      </c>
      <c r="I1059" s="37">
        <v>0</v>
      </c>
      <c r="J1059" s="37">
        <v>0</v>
      </c>
      <c r="K1059" s="37">
        <v>4908.09</v>
      </c>
      <c r="L1059" s="37">
        <v>12483.54</v>
      </c>
      <c r="M1059" s="37">
        <v>7037.76</v>
      </c>
      <c r="N1059" s="37">
        <v>0</v>
      </c>
    </row>
    <row r="1060" spans="1:14">
      <c r="A1060" s="22" t="s">
        <v>34</v>
      </c>
      <c r="B1060" s="22" t="s">
        <v>192</v>
      </c>
      <c r="C1060" s="22">
        <v>116001</v>
      </c>
      <c r="D1060" s="22">
        <v>230020</v>
      </c>
      <c r="E1060" s="22" t="str">
        <f t="shared" si="16"/>
        <v>116001230020</v>
      </c>
      <c r="F1060" s="37">
        <v>1500</v>
      </c>
      <c r="G1060" s="37">
        <v>1500</v>
      </c>
      <c r="H1060" s="37">
        <v>0</v>
      </c>
      <c r="I1060" s="37">
        <v>0</v>
      </c>
      <c r="J1060" s="37">
        <v>0</v>
      </c>
      <c r="K1060" s="37">
        <v>0</v>
      </c>
      <c r="L1060" s="37">
        <v>0</v>
      </c>
      <c r="M1060" s="37">
        <v>130.59</v>
      </c>
      <c r="N1060" s="37">
        <v>0</v>
      </c>
    </row>
    <row r="1061" spans="1:14">
      <c r="A1061" s="22" t="s">
        <v>34</v>
      </c>
      <c r="B1061" s="22" t="s">
        <v>193</v>
      </c>
      <c r="C1061" s="22">
        <v>116001</v>
      </c>
      <c r="D1061" s="22">
        <v>230025</v>
      </c>
      <c r="E1061" s="22" t="str">
        <f t="shared" si="16"/>
        <v>116001230025</v>
      </c>
      <c r="F1061" s="37">
        <v>0</v>
      </c>
      <c r="G1061" s="37">
        <v>0</v>
      </c>
      <c r="H1061" s="37">
        <v>0</v>
      </c>
      <c r="I1061" s="37">
        <v>0</v>
      </c>
      <c r="J1061" s="37">
        <v>0</v>
      </c>
      <c r="K1061" s="37">
        <v>18735.330000000002</v>
      </c>
      <c r="L1061" s="37">
        <v>24190.27</v>
      </c>
      <c r="M1061" s="37">
        <v>0</v>
      </c>
      <c r="N1061" s="37">
        <v>0</v>
      </c>
    </row>
    <row r="1062" spans="1:14">
      <c r="A1062" s="22" t="s">
        <v>34</v>
      </c>
      <c r="B1062" s="22" t="s">
        <v>195</v>
      </c>
      <c r="C1062" s="22">
        <v>116001</v>
      </c>
      <c r="D1062" s="22">
        <v>240010</v>
      </c>
      <c r="E1062" s="22" t="str">
        <f t="shared" si="16"/>
        <v>116001240010</v>
      </c>
      <c r="F1062" s="37">
        <v>43000</v>
      </c>
      <c r="G1062" s="37">
        <v>43000</v>
      </c>
      <c r="H1062" s="37">
        <v>8152.1</v>
      </c>
      <c r="I1062" s="37">
        <v>8152.1</v>
      </c>
      <c r="J1062" s="37">
        <v>0</v>
      </c>
      <c r="K1062" s="37">
        <v>44265.97</v>
      </c>
      <c r="L1062" s="37">
        <v>34979.69</v>
      </c>
      <c r="M1062" s="37">
        <v>30483.14</v>
      </c>
      <c r="N1062" s="37">
        <v>20586.36</v>
      </c>
    </row>
    <row r="1063" spans="1:14">
      <c r="A1063" s="22" t="s">
        <v>34</v>
      </c>
      <c r="B1063" s="22" t="s">
        <v>218</v>
      </c>
      <c r="C1063" s="22">
        <v>116001</v>
      </c>
      <c r="D1063" s="22">
        <v>410001</v>
      </c>
      <c r="E1063" s="22" t="str">
        <f t="shared" si="16"/>
        <v>116001410001</v>
      </c>
      <c r="F1063" s="37">
        <v>500</v>
      </c>
      <c r="G1063" s="37">
        <v>500</v>
      </c>
      <c r="H1063" s="37">
        <v>0</v>
      </c>
      <c r="I1063" s="37">
        <v>0</v>
      </c>
      <c r="J1063" s="37">
        <v>0</v>
      </c>
      <c r="K1063" s="37">
        <v>0</v>
      </c>
      <c r="L1063" s="37">
        <v>0</v>
      </c>
      <c r="M1063" s="37">
        <v>0</v>
      </c>
      <c r="N1063" s="37">
        <v>0</v>
      </c>
    </row>
    <row r="1064" spans="1:14">
      <c r="A1064" s="22" t="s">
        <v>34</v>
      </c>
      <c r="B1064" s="22" t="s">
        <v>219</v>
      </c>
      <c r="C1064" s="22">
        <v>116001</v>
      </c>
      <c r="D1064" s="22">
        <v>410003</v>
      </c>
      <c r="E1064" s="22" t="str">
        <f t="shared" si="16"/>
        <v>116001410003</v>
      </c>
      <c r="F1064" s="37">
        <v>2000</v>
      </c>
      <c r="G1064" s="37">
        <v>2000</v>
      </c>
      <c r="H1064" s="37">
        <v>0</v>
      </c>
      <c r="I1064" s="37">
        <v>0</v>
      </c>
      <c r="J1064" s="37">
        <v>0</v>
      </c>
      <c r="K1064" s="37">
        <v>256.95999999999998</v>
      </c>
      <c r="L1064" s="37">
        <v>3528.58</v>
      </c>
      <c r="M1064" s="37">
        <v>5556.26</v>
      </c>
      <c r="N1064" s="37">
        <v>1401.88</v>
      </c>
    </row>
    <row r="1065" spans="1:14">
      <c r="A1065" s="22" t="s">
        <v>34</v>
      </c>
      <c r="B1065" s="22" t="s">
        <v>220</v>
      </c>
      <c r="C1065" s="22">
        <v>116001</v>
      </c>
      <c r="D1065" s="22">
        <v>410004</v>
      </c>
      <c r="E1065" s="22" t="str">
        <f t="shared" si="16"/>
        <v>116001410004</v>
      </c>
      <c r="F1065" s="37">
        <v>84000</v>
      </c>
      <c r="G1065" s="37">
        <v>84000</v>
      </c>
      <c r="H1065" s="37">
        <v>63255.9</v>
      </c>
      <c r="I1065" s="37">
        <v>33899.06</v>
      </c>
      <c r="J1065" s="37">
        <v>29356.84</v>
      </c>
      <c r="K1065" s="37">
        <v>66996.17</v>
      </c>
      <c r="L1065" s="37">
        <v>91949.440000000002</v>
      </c>
      <c r="M1065" s="37">
        <v>57502.02</v>
      </c>
      <c r="N1065" s="37">
        <v>40185.050000000003</v>
      </c>
    </row>
    <row r="1066" spans="1:14">
      <c r="A1066" s="22" t="s">
        <v>34</v>
      </c>
      <c r="B1066" s="22" t="s">
        <v>229</v>
      </c>
      <c r="C1066" s="22">
        <v>116001</v>
      </c>
      <c r="D1066" s="22">
        <v>500104</v>
      </c>
      <c r="E1066" s="22" t="str">
        <f t="shared" si="16"/>
        <v>116001500104</v>
      </c>
      <c r="F1066" s="37">
        <v>0</v>
      </c>
      <c r="G1066" s="37">
        <v>0</v>
      </c>
      <c r="H1066" s="37">
        <v>0</v>
      </c>
      <c r="I1066" s="37">
        <v>0</v>
      </c>
      <c r="J1066" s="37">
        <v>0</v>
      </c>
      <c r="K1066" s="37">
        <v>5458.76</v>
      </c>
      <c r="L1066" s="37">
        <v>0</v>
      </c>
      <c r="M1066" s="37">
        <v>0</v>
      </c>
      <c r="N1066" s="37">
        <v>0</v>
      </c>
    </row>
    <row r="1067" spans="1:14">
      <c r="A1067" s="22" t="s">
        <v>34</v>
      </c>
      <c r="B1067" s="22" t="s">
        <v>237</v>
      </c>
      <c r="C1067" s="22">
        <v>116001</v>
      </c>
      <c r="D1067" s="22">
        <v>500115</v>
      </c>
      <c r="E1067" s="22" t="str">
        <f t="shared" si="16"/>
        <v>116001500115</v>
      </c>
      <c r="F1067" s="37">
        <v>25500</v>
      </c>
      <c r="G1067" s="37">
        <v>25500</v>
      </c>
      <c r="H1067" s="37">
        <v>16000</v>
      </c>
      <c r="I1067" s="37">
        <v>5582.89</v>
      </c>
      <c r="J1067" s="37">
        <v>10417.11</v>
      </c>
      <c r="K1067" s="37">
        <v>17688.900000000001</v>
      </c>
      <c r="L1067" s="37">
        <v>17952.25</v>
      </c>
      <c r="M1067" s="37">
        <v>14928.76</v>
      </c>
      <c r="N1067" s="37">
        <v>15967.13</v>
      </c>
    </row>
    <row r="1068" spans="1:14">
      <c r="A1068" s="22" t="s">
        <v>34</v>
      </c>
      <c r="B1068" s="22" t="s">
        <v>239</v>
      </c>
      <c r="C1068" s="22">
        <v>116001</v>
      </c>
      <c r="D1068" s="22">
        <v>500117</v>
      </c>
      <c r="E1068" s="22" t="str">
        <f t="shared" si="16"/>
        <v>116001500117</v>
      </c>
      <c r="F1068" s="37">
        <v>0</v>
      </c>
      <c r="G1068" s="37">
        <v>0</v>
      </c>
      <c r="H1068" s="37">
        <v>0</v>
      </c>
      <c r="I1068" s="37">
        <v>0</v>
      </c>
      <c r="J1068" s="37">
        <v>0</v>
      </c>
      <c r="K1068" s="37">
        <v>0</v>
      </c>
      <c r="L1068" s="37">
        <v>2965.9</v>
      </c>
      <c r="M1068" s="37">
        <v>1528.58</v>
      </c>
      <c r="N1068" s="37">
        <v>0</v>
      </c>
    </row>
    <row r="1069" spans="1:14">
      <c r="A1069" s="22" t="s">
        <v>34</v>
      </c>
      <c r="B1069" s="22" t="s">
        <v>240</v>
      </c>
      <c r="C1069" s="22">
        <v>116001</v>
      </c>
      <c r="D1069" s="22">
        <v>500118</v>
      </c>
      <c r="E1069" s="22" t="str">
        <f t="shared" si="16"/>
        <v>116001500118</v>
      </c>
      <c r="F1069" s="37">
        <v>6801</v>
      </c>
      <c r="G1069" s="37">
        <v>6801</v>
      </c>
      <c r="H1069" s="37">
        <v>0</v>
      </c>
      <c r="I1069" s="37">
        <v>0</v>
      </c>
      <c r="J1069" s="37">
        <v>0</v>
      </c>
      <c r="K1069" s="37">
        <v>0</v>
      </c>
      <c r="L1069" s="37">
        <v>0</v>
      </c>
      <c r="M1069" s="37">
        <v>1599.35</v>
      </c>
      <c r="N1069" s="37">
        <v>0</v>
      </c>
    </row>
    <row r="1070" spans="1:14">
      <c r="A1070" s="22" t="s">
        <v>34</v>
      </c>
      <c r="B1070" s="22" t="s">
        <v>82</v>
      </c>
      <c r="C1070" s="22">
        <v>116001</v>
      </c>
      <c r="D1070" s="22">
        <v>500122</v>
      </c>
      <c r="E1070" s="22" t="str">
        <f t="shared" si="16"/>
        <v>116001500122</v>
      </c>
      <c r="F1070" s="37">
        <v>0</v>
      </c>
      <c r="G1070" s="37">
        <v>0</v>
      </c>
      <c r="H1070" s="37">
        <v>0</v>
      </c>
      <c r="I1070" s="37">
        <v>0</v>
      </c>
      <c r="J1070" s="37">
        <v>0</v>
      </c>
      <c r="K1070" s="37">
        <v>527.41999999999996</v>
      </c>
      <c r="L1070" s="37">
        <v>1563.37</v>
      </c>
      <c r="M1070" s="37">
        <v>0</v>
      </c>
      <c r="N1070" s="37">
        <v>0</v>
      </c>
    </row>
    <row r="1071" spans="1:14">
      <c r="A1071" s="22" t="s">
        <v>34</v>
      </c>
      <c r="B1071" s="22" t="s">
        <v>261</v>
      </c>
      <c r="C1071" s="22">
        <v>116001</v>
      </c>
      <c r="D1071" s="22">
        <v>640004</v>
      </c>
      <c r="E1071" s="22" t="str">
        <f t="shared" si="16"/>
        <v>116001640004</v>
      </c>
      <c r="F1071" s="37">
        <v>0</v>
      </c>
      <c r="G1071" s="37">
        <v>0</v>
      </c>
      <c r="H1071" s="37">
        <v>0</v>
      </c>
      <c r="I1071" s="37">
        <v>0</v>
      </c>
      <c r="J1071" s="37">
        <v>0</v>
      </c>
      <c r="K1071" s="37">
        <v>0</v>
      </c>
      <c r="L1071" s="37">
        <v>14039.3</v>
      </c>
      <c r="M1071" s="37">
        <v>15974.02</v>
      </c>
      <c r="N1071" s="37">
        <v>0</v>
      </c>
    </row>
    <row r="1072" spans="1:14">
      <c r="A1072" s="22" t="s">
        <v>34</v>
      </c>
      <c r="B1072" s="22" t="s">
        <v>263</v>
      </c>
      <c r="C1072" s="22">
        <v>116001</v>
      </c>
      <c r="D1072" s="22">
        <v>640011</v>
      </c>
      <c r="E1072" s="22" t="str">
        <f t="shared" si="16"/>
        <v>116001640011</v>
      </c>
      <c r="F1072" s="37">
        <v>0</v>
      </c>
      <c r="G1072" s="37">
        <v>0</v>
      </c>
      <c r="H1072" s="37">
        <v>0</v>
      </c>
      <c r="I1072" s="37">
        <v>0</v>
      </c>
      <c r="J1072" s="37">
        <v>0</v>
      </c>
      <c r="K1072" s="37">
        <v>8697</v>
      </c>
      <c r="L1072" s="37">
        <v>0</v>
      </c>
      <c r="M1072" s="37">
        <v>0</v>
      </c>
      <c r="N1072" s="37">
        <v>0</v>
      </c>
    </row>
    <row r="1073" spans="1:14">
      <c r="A1073" s="22" t="s">
        <v>34</v>
      </c>
      <c r="B1073" s="22" t="s">
        <v>264</v>
      </c>
      <c r="C1073" s="22">
        <v>116001</v>
      </c>
      <c r="D1073" s="22">
        <v>640014</v>
      </c>
      <c r="E1073" s="22" t="str">
        <f t="shared" si="16"/>
        <v>116001640014</v>
      </c>
      <c r="F1073" s="37">
        <v>0</v>
      </c>
      <c r="G1073" s="37">
        <v>0</v>
      </c>
      <c r="H1073" s="37">
        <v>0</v>
      </c>
      <c r="I1073" s="37">
        <v>0</v>
      </c>
      <c r="J1073" s="37">
        <v>0</v>
      </c>
      <c r="K1073" s="37">
        <v>0</v>
      </c>
      <c r="L1073" s="37">
        <v>16147.42</v>
      </c>
      <c r="M1073" s="37">
        <v>0</v>
      </c>
      <c r="N1073" s="37">
        <v>0</v>
      </c>
    </row>
    <row r="1074" spans="1:14">
      <c r="A1074" s="22" t="s">
        <v>37</v>
      </c>
      <c r="B1074" s="22" t="s">
        <v>823</v>
      </c>
      <c r="C1074" s="22">
        <v>116002</v>
      </c>
      <c r="D1074" s="22">
        <v>140015</v>
      </c>
      <c r="E1074" s="22" t="str">
        <f t="shared" si="16"/>
        <v>116002140015</v>
      </c>
      <c r="F1074" s="37">
        <v>11935</v>
      </c>
      <c r="G1074" s="37">
        <v>11935</v>
      </c>
      <c r="H1074" s="37">
        <v>0</v>
      </c>
      <c r="I1074" s="37">
        <v>0</v>
      </c>
      <c r="J1074" s="37">
        <v>0</v>
      </c>
      <c r="K1074" s="37">
        <v>0</v>
      </c>
      <c r="L1074" s="37">
        <v>0</v>
      </c>
      <c r="M1074" s="37">
        <v>0</v>
      </c>
      <c r="N1074" s="37">
        <v>0</v>
      </c>
    </row>
    <row r="1075" spans="1:14">
      <c r="A1075" s="22" t="s">
        <v>37</v>
      </c>
      <c r="B1075" s="22" t="s">
        <v>195</v>
      </c>
      <c r="C1075" s="22">
        <v>116002</v>
      </c>
      <c r="D1075" s="22">
        <v>240010</v>
      </c>
      <c r="E1075" s="22" t="str">
        <f t="shared" si="16"/>
        <v>116002240010</v>
      </c>
      <c r="F1075" s="37">
        <v>0</v>
      </c>
      <c r="G1075" s="37">
        <v>0</v>
      </c>
      <c r="H1075" s="37">
        <v>0</v>
      </c>
      <c r="I1075" s="37">
        <v>0</v>
      </c>
      <c r="J1075" s="37">
        <v>0</v>
      </c>
      <c r="K1075" s="37">
        <v>24107.02</v>
      </c>
      <c r="L1075" s="37">
        <v>21771.88</v>
      </c>
      <c r="M1075" s="37">
        <v>22240.720000000001</v>
      </c>
      <c r="N1075" s="37">
        <v>10893.51</v>
      </c>
    </row>
    <row r="1076" spans="1:14">
      <c r="A1076" s="22" t="s">
        <v>37</v>
      </c>
      <c r="B1076" s="22" t="s">
        <v>218</v>
      </c>
      <c r="C1076" s="22">
        <v>116002</v>
      </c>
      <c r="D1076" s="22">
        <v>410001</v>
      </c>
      <c r="E1076" s="22" t="str">
        <f t="shared" si="16"/>
        <v>116002410001</v>
      </c>
      <c r="F1076" s="37">
        <v>3000</v>
      </c>
      <c r="G1076" s="37">
        <v>3000</v>
      </c>
      <c r="H1076" s="37">
        <v>0</v>
      </c>
      <c r="I1076" s="37">
        <v>0</v>
      </c>
      <c r="J1076" s="37">
        <v>0</v>
      </c>
      <c r="K1076" s="37">
        <v>0</v>
      </c>
      <c r="L1076" s="37">
        <v>0</v>
      </c>
      <c r="M1076" s="37">
        <v>0</v>
      </c>
      <c r="N1076" s="37">
        <v>0</v>
      </c>
    </row>
    <row r="1077" spans="1:14">
      <c r="A1077" s="22" t="s">
        <v>37</v>
      </c>
      <c r="B1077" s="22" t="s">
        <v>219</v>
      </c>
      <c r="C1077" s="22">
        <v>116002</v>
      </c>
      <c r="D1077" s="22">
        <v>410003</v>
      </c>
      <c r="E1077" s="22" t="str">
        <f t="shared" si="16"/>
        <v>116002410003</v>
      </c>
      <c r="F1077" s="37">
        <v>0</v>
      </c>
      <c r="G1077" s="37">
        <v>0</v>
      </c>
      <c r="H1077" s="37">
        <v>0</v>
      </c>
      <c r="I1077" s="37">
        <v>0</v>
      </c>
      <c r="J1077" s="37">
        <v>0</v>
      </c>
      <c r="K1077" s="37">
        <v>67.36</v>
      </c>
      <c r="L1077" s="37">
        <v>2639.96</v>
      </c>
      <c r="M1077" s="37">
        <v>5985.7</v>
      </c>
      <c r="N1077" s="37">
        <v>1993.14</v>
      </c>
    </row>
    <row r="1078" spans="1:14">
      <c r="A1078" s="22" t="s">
        <v>37</v>
      </c>
      <c r="B1078" s="22" t="s">
        <v>220</v>
      </c>
      <c r="C1078" s="22">
        <v>116002</v>
      </c>
      <c r="D1078" s="22">
        <v>410004</v>
      </c>
      <c r="E1078" s="22" t="str">
        <f t="shared" si="16"/>
        <v>116002410004</v>
      </c>
      <c r="F1078" s="37">
        <v>12400</v>
      </c>
      <c r="G1078" s="37">
        <v>12400</v>
      </c>
      <c r="H1078" s="37">
        <v>0</v>
      </c>
      <c r="I1078" s="37">
        <v>0</v>
      </c>
      <c r="J1078" s="37">
        <v>0</v>
      </c>
      <c r="K1078" s="37">
        <v>5390.78</v>
      </c>
      <c r="L1078" s="37">
        <v>2974.28</v>
      </c>
      <c r="M1078" s="37">
        <v>0</v>
      </c>
      <c r="N1078" s="37">
        <v>0</v>
      </c>
    </row>
    <row r="1079" spans="1:14">
      <c r="A1079" s="22" t="s">
        <v>37</v>
      </c>
      <c r="B1079" s="22" t="s">
        <v>229</v>
      </c>
      <c r="C1079" s="22">
        <v>116002</v>
      </c>
      <c r="D1079" s="22">
        <v>500104</v>
      </c>
      <c r="E1079" s="22" t="str">
        <f t="shared" si="16"/>
        <v>116002500104</v>
      </c>
      <c r="F1079" s="37">
        <v>15704</v>
      </c>
      <c r="G1079" s="37">
        <v>15704</v>
      </c>
      <c r="H1079" s="37">
        <v>0</v>
      </c>
      <c r="I1079" s="37">
        <v>0</v>
      </c>
      <c r="J1079" s="37">
        <v>0</v>
      </c>
      <c r="K1079" s="37">
        <v>0</v>
      </c>
      <c r="L1079" s="37">
        <v>0</v>
      </c>
      <c r="M1079" s="37">
        <v>0</v>
      </c>
      <c r="N1079" s="37">
        <v>0</v>
      </c>
    </row>
    <row r="1080" spans="1:14">
      <c r="A1080" s="22" t="s">
        <v>37</v>
      </c>
      <c r="B1080" s="22" t="s">
        <v>240</v>
      </c>
      <c r="C1080" s="22">
        <v>116002</v>
      </c>
      <c r="D1080" s="22">
        <v>500118</v>
      </c>
      <c r="E1080" s="22" t="str">
        <f t="shared" si="16"/>
        <v>116002500118</v>
      </c>
      <c r="F1080" s="37">
        <v>10038</v>
      </c>
      <c r="G1080" s="37">
        <v>10038</v>
      </c>
      <c r="H1080" s="37">
        <v>2498.96</v>
      </c>
      <c r="I1080" s="37">
        <v>2498.96</v>
      </c>
      <c r="J1080" s="37">
        <v>0</v>
      </c>
      <c r="K1080" s="37">
        <v>3948.92</v>
      </c>
      <c r="L1080" s="37">
        <v>2013.52</v>
      </c>
      <c r="M1080" s="37">
        <v>1006.85</v>
      </c>
      <c r="N1080" s="37">
        <v>576.25</v>
      </c>
    </row>
    <row r="1081" spans="1:14">
      <c r="A1081" s="22" t="s">
        <v>846</v>
      </c>
      <c r="B1081" s="22" t="s">
        <v>195</v>
      </c>
      <c r="C1081" s="22">
        <v>116003</v>
      </c>
      <c r="D1081" s="22">
        <v>240010</v>
      </c>
      <c r="E1081" s="22" t="str">
        <f t="shared" si="16"/>
        <v>116003240010</v>
      </c>
      <c r="F1081" s="37">
        <v>24000</v>
      </c>
      <c r="G1081" s="37">
        <v>24000</v>
      </c>
      <c r="H1081" s="37">
        <v>0</v>
      </c>
      <c r="I1081" s="37">
        <v>0</v>
      </c>
      <c r="J1081" s="37">
        <v>0</v>
      </c>
      <c r="K1081" s="37">
        <v>0</v>
      </c>
      <c r="L1081" s="37">
        <v>0</v>
      </c>
      <c r="M1081" s="37">
        <v>0</v>
      </c>
      <c r="N1081" s="37">
        <v>0</v>
      </c>
    </row>
    <row r="1082" spans="1:14">
      <c r="A1082" s="22" t="s">
        <v>846</v>
      </c>
      <c r="B1082" s="22" t="s">
        <v>219</v>
      </c>
      <c r="C1082" s="22">
        <v>116003</v>
      </c>
      <c r="D1082" s="22">
        <v>410003</v>
      </c>
      <c r="E1082" s="22" t="str">
        <f t="shared" si="16"/>
        <v>116003410003</v>
      </c>
      <c r="F1082" s="37">
        <v>0</v>
      </c>
      <c r="G1082" s="37">
        <v>0</v>
      </c>
      <c r="H1082" s="37">
        <v>0</v>
      </c>
      <c r="I1082" s="37">
        <v>0</v>
      </c>
      <c r="J1082" s="37">
        <v>0</v>
      </c>
      <c r="K1082" s="37">
        <v>0</v>
      </c>
      <c r="L1082" s="37">
        <v>0</v>
      </c>
      <c r="M1082" s="37">
        <v>431.64</v>
      </c>
      <c r="N1082" s="37">
        <v>208.08</v>
      </c>
    </row>
    <row r="1083" spans="1:14">
      <c r="A1083" s="22" t="s">
        <v>846</v>
      </c>
      <c r="B1083" s="22" t="s">
        <v>220</v>
      </c>
      <c r="C1083" s="22">
        <v>116003</v>
      </c>
      <c r="D1083" s="22">
        <v>410004</v>
      </c>
      <c r="E1083" s="22" t="str">
        <f t="shared" si="16"/>
        <v>116003410004</v>
      </c>
      <c r="F1083" s="37">
        <v>0</v>
      </c>
      <c r="G1083" s="37">
        <v>0</v>
      </c>
      <c r="H1083" s="37">
        <v>0</v>
      </c>
      <c r="I1083" s="37">
        <v>0</v>
      </c>
      <c r="J1083" s="37">
        <v>0</v>
      </c>
      <c r="K1083" s="37">
        <v>0</v>
      </c>
      <c r="L1083" s="37">
        <v>0</v>
      </c>
      <c r="M1083" s="37">
        <v>0</v>
      </c>
      <c r="N1083" s="37">
        <v>1283.06</v>
      </c>
    </row>
    <row r="1084" spans="1:14">
      <c r="A1084" s="22" t="s">
        <v>846</v>
      </c>
      <c r="B1084" s="22" t="s">
        <v>237</v>
      </c>
      <c r="C1084" s="22">
        <v>116003</v>
      </c>
      <c r="D1084" s="22">
        <v>500115</v>
      </c>
      <c r="E1084" s="22" t="str">
        <f t="shared" si="16"/>
        <v>116003500115</v>
      </c>
      <c r="F1084" s="37">
        <v>0</v>
      </c>
      <c r="G1084" s="37">
        <v>0</v>
      </c>
      <c r="H1084" s="37">
        <v>0</v>
      </c>
      <c r="I1084" s="37">
        <v>0</v>
      </c>
      <c r="J1084" s="37">
        <v>0</v>
      </c>
      <c r="K1084" s="37">
        <v>0</v>
      </c>
      <c r="L1084" s="37">
        <v>0</v>
      </c>
      <c r="M1084" s="37">
        <v>0</v>
      </c>
      <c r="N1084" s="37">
        <v>4500</v>
      </c>
    </row>
    <row r="1085" spans="1:14">
      <c r="A1085" s="22" t="s">
        <v>846</v>
      </c>
      <c r="B1085" s="22" t="s">
        <v>240</v>
      </c>
      <c r="C1085" s="22">
        <v>116003</v>
      </c>
      <c r="D1085" s="22">
        <v>500118</v>
      </c>
      <c r="E1085" s="22" t="str">
        <f t="shared" si="16"/>
        <v>116003500118</v>
      </c>
      <c r="F1085" s="37">
        <v>0</v>
      </c>
      <c r="G1085" s="37">
        <v>0</v>
      </c>
      <c r="H1085" s="37">
        <v>0</v>
      </c>
      <c r="I1085" s="37">
        <v>0</v>
      </c>
      <c r="J1085" s="37">
        <v>0</v>
      </c>
      <c r="K1085" s="37">
        <v>0</v>
      </c>
      <c r="L1085" s="37">
        <v>0</v>
      </c>
      <c r="M1085" s="37">
        <v>0</v>
      </c>
      <c r="N1085" s="37">
        <v>493.9</v>
      </c>
    </row>
    <row r="1086" spans="1:14">
      <c r="A1086" s="22" t="s">
        <v>846</v>
      </c>
      <c r="B1086" s="22" t="s">
        <v>260</v>
      </c>
      <c r="C1086" s="22">
        <v>116003</v>
      </c>
      <c r="D1086" s="22">
        <v>640001</v>
      </c>
      <c r="E1086" s="22" t="str">
        <f t="shared" si="16"/>
        <v>116003640001</v>
      </c>
      <c r="F1086" s="37">
        <v>0</v>
      </c>
      <c r="G1086" s="37">
        <v>0</v>
      </c>
      <c r="H1086" s="37">
        <v>0</v>
      </c>
      <c r="I1086" s="37">
        <v>0</v>
      </c>
      <c r="J1086" s="37">
        <v>0</v>
      </c>
      <c r="K1086" s="37">
        <v>0</v>
      </c>
      <c r="L1086" s="37">
        <v>0</v>
      </c>
      <c r="M1086" s="37">
        <v>0</v>
      </c>
      <c r="N1086" s="37">
        <v>5543.04</v>
      </c>
    </row>
    <row r="1087" spans="1:14">
      <c r="A1087" s="22" t="s">
        <v>35</v>
      </c>
      <c r="B1087" s="22" t="s">
        <v>193</v>
      </c>
      <c r="C1087" s="22">
        <v>116004</v>
      </c>
      <c r="D1087" s="22">
        <v>230025</v>
      </c>
      <c r="E1087" s="22" t="str">
        <f t="shared" si="16"/>
        <v>116004230025</v>
      </c>
      <c r="F1087" s="37">
        <v>0</v>
      </c>
      <c r="G1087" s="37">
        <v>0</v>
      </c>
      <c r="H1087" s="37">
        <v>2101.1999999999998</v>
      </c>
      <c r="I1087" s="37">
        <v>2101.1999999999998</v>
      </c>
      <c r="J1087" s="37">
        <v>0</v>
      </c>
      <c r="K1087" s="37">
        <v>2877.96</v>
      </c>
      <c r="L1087" s="37">
        <v>0</v>
      </c>
      <c r="M1087" s="37">
        <v>0</v>
      </c>
      <c r="N1087" s="37">
        <v>0</v>
      </c>
    </row>
    <row r="1088" spans="1:14">
      <c r="A1088" s="22" t="s">
        <v>35</v>
      </c>
      <c r="B1088" s="22" t="s">
        <v>219</v>
      </c>
      <c r="C1088" s="22">
        <v>116004</v>
      </c>
      <c r="D1088" s="22">
        <v>410003</v>
      </c>
      <c r="E1088" s="22" t="str">
        <f t="shared" si="16"/>
        <v>116004410003</v>
      </c>
      <c r="F1088" s="37">
        <v>0</v>
      </c>
      <c r="G1088" s="37">
        <v>0</v>
      </c>
      <c r="H1088" s="37">
        <v>0</v>
      </c>
      <c r="I1088" s="37">
        <v>0</v>
      </c>
      <c r="J1088" s="37">
        <v>0</v>
      </c>
      <c r="K1088" s="37">
        <v>0</v>
      </c>
      <c r="L1088" s="37">
        <v>1094.04</v>
      </c>
      <c r="M1088" s="37">
        <v>1403.7</v>
      </c>
      <c r="N1088" s="37">
        <v>312.93</v>
      </c>
    </row>
    <row r="1089" spans="1:14">
      <c r="A1089" s="22" t="s">
        <v>35</v>
      </c>
      <c r="B1089" s="22" t="s">
        <v>220</v>
      </c>
      <c r="C1089" s="22">
        <v>116004</v>
      </c>
      <c r="D1089" s="22">
        <v>410004</v>
      </c>
      <c r="E1089" s="22" t="str">
        <f t="shared" si="16"/>
        <v>116004410004</v>
      </c>
      <c r="F1089" s="37">
        <v>26100</v>
      </c>
      <c r="G1089" s="37">
        <v>26100</v>
      </c>
      <c r="H1089" s="37">
        <v>17800</v>
      </c>
      <c r="I1089" s="37">
        <v>4216.2299999999996</v>
      </c>
      <c r="J1089" s="37">
        <v>13583.77</v>
      </c>
      <c r="K1089" s="37">
        <v>12809.83</v>
      </c>
      <c r="L1089" s="37">
        <v>24373.61</v>
      </c>
      <c r="M1089" s="37">
        <v>13035.96</v>
      </c>
      <c r="N1089" s="37">
        <v>3007.48</v>
      </c>
    </row>
    <row r="1090" spans="1:14">
      <c r="A1090" s="22" t="s">
        <v>35</v>
      </c>
      <c r="B1090" s="22" t="s">
        <v>236</v>
      </c>
      <c r="C1090" s="22">
        <v>116004</v>
      </c>
      <c r="D1090" s="22">
        <v>500114</v>
      </c>
      <c r="E1090" s="22" t="str">
        <f t="shared" si="16"/>
        <v>116004500114</v>
      </c>
      <c r="F1090" s="37">
        <v>1540</v>
      </c>
      <c r="G1090" s="37">
        <v>1540</v>
      </c>
      <c r="H1090" s="37">
        <v>1540</v>
      </c>
      <c r="I1090" s="37">
        <v>0</v>
      </c>
      <c r="J1090" s="37">
        <v>1540</v>
      </c>
      <c r="K1090" s="37">
        <v>495.44</v>
      </c>
      <c r="L1090" s="37">
        <v>353.88</v>
      </c>
      <c r="M1090" s="37">
        <v>336.96</v>
      </c>
      <c r="N1090" s="37">
        <v>421.68</v>
      </c>
    </row>
    <row r="1091" spans="1:14">
      <c r="A1091" s="22" t="s">
        <v>35</v>
      </c>
      <c r="B1091" s="22" t="s">
        <v>237</v>
      </c>
      <c r="C1091" s="22">
        <v>116004</v>
      </c>
      <c r="D1091" s="22">
        <v>500115</v>
      </c>
      <c r="E1091" s="22" t="str">
        <f t="shared" ref="E1091:E1154" si="17">CONCATENATE(C1091,D1091)</f>
        <v>116004500115</v>
      </c>
      <c r="F1091" s="37">
        <v>5488</v>
      </c>
      <c r="G1091" s="37">
        <v>5488</v>
      </c>
      <c r="H1091" s="37">
        <v>2000</v>
      </c>
      <c r="I1091" s="37">
        <v>0</v>
      </c>
      <c r="J1091" s="37">
        <v>2000</v>
      </c>
      <c r="K1091" s="37">
        <v>4057.79</v>
      </c>
      <c r="L1091" s="37">
        <v>150</v>
      </c>
      <c r="M1091" s="37">
        <v>4091.65</v>
      </c>
      <c r="N1091" s="37">
        <v>998.84</v>
      </c>
    </row>
    <row r="1092" spans="1:14">
      <c r="A1092" s="22" t="s">
        <v>35</v>
      </c>
      <c r="B1092" s="22" t="s">
        <v>240</v>
      </c>
      <c r="C1092" s="22">
        <v>116004</v>
      </c>
      <c r="D1092" s="22">
        <v>500118</v>
      </c>
      <c r="E1092" s="22" t="str">
        <f t="shared" si="17"/>
        <v>116004500118</v>
      </c>
      <c r="F1092" s="37">
        <v>3400</v>
      </c>
      <c r="G1092" s="37">
        <v>3400</v>
      </c>
      <c r="H1092" s="37">
        <v>0</v>
      </c>
      <c r="I1092" s="37">
        <v>0</v>
      </c>
      <c r="J1092" s="37">
        <v>0</v>
      </c>
      <c r="K1092" s="37">
        <v>0</v>
      </c>
      <c r="L1092" s="37">
        <v>0</v>
      </c>
      <c r="M1092" s="37">
        <v>0</v>
      </c>
      <c r="N1092" s="37">
        <v>0</v>
      </c>
    </row>
    <row r="1093" spans="1:14">
      <c r="A1093" s="22" t="s">
        <v>35</v>
      </c>
      <c r="B1093" s="22" t="s">
        <v>82</v>
      </c>
      <c r="C1093" s="22">
        <v>116004</v>
      </c>
      <c r="D1093" s="22">
        <v>500122</v>
      </c>
      <c r="E1093" s="22" t="str">
        <f t="shared" si="17"/>
        <v>116004500122</v>
      </c>
      <c r="F1093" s="37">
        <v>0</v>
      </c>
      <c r="G1093" s="37">
        <v>0</v>
      </c>
      <c r="H1093" s="37">
        <v>0</v>
      </c>
      <c r="I1093" s="37">
        <v>0</v>
      </c>
      <c r="J1093" s="37">
        <v>0</v>
      </c>
      <c r="K1093" s="37">
        <v>1360.39</v>
      </c>
      <c r="L1093" s="37">
        <v>0</v>
      </c>
      <c r="M1093" s="37">
        <v>0</v>
      </c>
      <c r="N1093" s="37">
        <v>0</v>
      </c>
    </row>
    <row r="1094" spans="1:14">
      <c r="A1094" s="22" t="s">
        <v>35</v>
      </c>
      <c r="B1094" s="22" t="s">
        <v>263</v>
      </c>
      <c r="C1094" s="22">
        <v>116004</v>
      </c>
      <c r="D1094" s="22">
        <v>640011</v>
      </c>
      <c r="E1094" s="22" t="str">
        <f t="shared" si="17"/>
        <v>116004640011</v>
      </c>
      <c r="F1094" s="37">
        <v>0</v>
      </c>
      <c r="G1094" s="37">
        <v>0</v>
      </c>
      <c r="H1094" s="37">
        <v>0</v>
      </c>
      <c r="I1094" s="37">
        <v>0</v>
      </c>
      <c r="J1094" s="37">
        <v>0</v>
      </c>
      <c r="K1094" s="37">
        <v>48076.85</v>
      </c>
      <c r="L1094" s="37">
        <v>0</v>
      </c>
      <c r="M1094" s="37">
        <v>0</v>
      </c>
      <c r="N1094" s="37">
        <v>0</v>
      </c>
    </row>
    <row r="1095" spans="1:14">
      <c r="A1095" s="22" t="s">
        <v>847</v>
      </c>
      <c r="B1095" s="22" t="s">
        <v>218</v>
      </c>
      <c r="C1095" s="22">
        <v>116005</v>
      </c>
      <c r="D1095" s="22">
        <v>410001</v>
      </c>
      <c r="E1095" s="22" t="str">
        <f t="shared" si="17"/>
        <v>116005410001</v>
      </c>
      <c r="F1095" s="37">
        <v>675</v>
      </c>
      <c r="G1095" s="37">
        <v>675</v>
      </c>
      <c r="H1095" s="37">
        <v>0</v>
      </c>
      <c r="I1095" s="37">
        <v>0</v>
      </c>
      <c r="J1095" s="37">
        <v>0</v>
      </c>
      <c r="K1095" s="37">
        <v>0</v>
      </c>
      <c r="L1095" s="37">
        <v>0</v>
      </c>
      <c r="M1095" s="37">
        <v>0</v>
      </c>
      <c r="N1095" s="37">
        <v>0</v>
      </c>
    </row>
    <row r="1096" spans="1:14">
      <c r="A1096" s="22" t="s">
        <v>847</v>
      </c>
      <c r="B1096" s="22" t="s">
        <v>219</v>
      </c>
      <c r="C1096" s="22">
        <v>116005</v>
      </c>
      <c r="D1096" s="22">
        <v>410003</v>
      </c>
      <c r="E1096" s="22" t="str">
        <f t="shared" si="17"/>
        <v>116005410003</v>
      </c>
      <c r="F1096" s="37">
        <v>500</v>
      </c>
      <c r="G1096" s="37">
        <v>500</v>
      </c>
      <c r="H1096" s="37">
        <v>0</v>
      </c>
      <c r="I1096" s="37">
        <v>0</v>
      </c>
      <c r="J1096" s="37">
        <v>0</v>
      </c>
      <c r="K1096" s="37">
        <v>0</v>
      </c>
      <c r="L1096" s="37">
        <v>0</v>
      </c>
      <c r="M1096" s="37">
        <v>0</v>
      </c>
      <c r="N1096" s="37">
        <v>0</v>
      </c>
    </row>
    <row r="1097" spans="1:14">
      <c r="A1097" s="22" t="s">
        <v>847</v>
      </c>
      <c r="B1097" s="22" t="s">
        <v>220</v>
      </c>
      <c r="C1097" s="22">
        <v>116005</v>
      </c>
      <c r="D1097" s="22">
        <v>410004</v>
      </c>
      <c r="E1097" s="22" t="str">
        <f t="shared" si="17"/>
        <v>116005410004</v>
      </c>
      <c r="F1097" s="37">
        <v>275</v>
      </c>
      <c r="G1097" s="37">
        <v>275</v>
      </c>
      <c r="H1097" s="37">
        <v>0</v>
      </c>
      <c r="I1097" s="37">
        <v>0</v>
      </c>
      <c r="J1097" s="37">
        <v>0</v>
      </c>
      <c r="K1097" s="37">
        <v>0</v>
      </c>
      <c r="L1097" s="37">
        <v>0</v>
      </c>
      <c r="M1097" s="37">
        <v>0</v>
      </c>
      <c r="N1097" s="37">
        <v>0</v>
      </c>
    </row>
    <row r="1098" spans="1:14">
      <c r="A1098" s="22" t="s">
        <v>847</v>
      </c>
      <c r="B1098" s="22" t="s">
        <v>231</v>
      </c>
      <c r="C1098" s="22">
        <v>116005</v>
      </c>
      <c r="D1098" s="22">
        <v>500107</v>
      </c>
      <c r="E1098" s="22" t="str">
        <f t="shared" si="17"/>
        <v>116005500107</v>
      </c>
      <c r="F1098" s="37">
        <v>130</v>
      </c>
      <c r="G1098" s="37">
        <v>130</v>
      </c>
      <c r="H1098" s="37">
        <v>0</v>
      </c>
      <c r="I1098" s="37">
        <v>0</v>
      </c>
      <c r="J1098" s="37">
        <v>0</v>
      </c>
      <c r="K1098" s="37">
        <v>0</v>
      </c>
      <c r="L1098" s="37">
        <v>0</v>
      </c>
      <c r="M1098" s="37">
        <v>0</v>
      </c>
      <c r="N1098" s="37">
        <v>0</v>
      </c>
    </row>
    <row r="1099" spans="1:14">
      <c r="A1099" s="22" t="s">
        <v>847</v>
      </c>
      <c r="B1099" s="22" t="s">
        <v>237</v>
      </c>
      <c r="C1099" s="22">
        <v>116005</v>
      </c>
      <c r="D1099" s="22">
        <v>500115</v>
      </c>
      <c r="E1099" s="22" t="str">
        <f t="shared" si="17"/>
        <v>116005500115</v>
      </c>
      <c r="F1099" s="37">
        <v>470</v>
      </c>
      <c r="G1099" s="37">
        <v>470</v>
      </c>
      <c r="H1099" s="37">
        <v>0</v>
      </c>
      <c r="I1099" s="37">
        <v>0</v>
      </c>
      <c r="J1099" s="37">
        <v>0</v>
      </c>
      <c r="K1099" s="37">
        <v>0</v>
      </c>
      <c r="L1099" s="37">
        <v>0</v>
      </c>
      <c r="M1099" s="37">
        <v>0</v>
      </c>
      <c r="N1099" s="37">
        <v>0</v>
      </c>
    </row>
    <row r="1100" spans="1:14">
      <c r="A1100" s="22" t="s">
        <v>847</v>
      </c>
      <c r="B1100" s="22" t="s">
        <v>7</v>
      </c>
      <c r="C1100" s="22">
        <v>116005</v>
      </c>
      <c r="D1100" s="22">
        <v>500127</v>
      </c>
      <c r="E1100" s="22" t="str">
        <f t="shared" si="17"/>
        <v>116005500127</v>
      </c>
      <c r="F1100" s="37">
        <v>100</v>
      </c>
      <c r="G1100" s="37">
        <v>100</v>
      </c>
      <c r="H1100" s="37">
        <v>0</v>
      </c>
      <c r="I1100" s="37">
        <v>0</v>
      </c>
      <c r="J1100" s="37">
        <v>0</v>
      </c>
      <c r="K1100" s="37">
        <v>0</v>
      </c>
      <c r="L1100" s="37">
        <v>0</v>
      </c>
      <c r="M1100" s="37">
        <v>0</v>
      </c>
      <c r="N1100" s="37">
        <v>0</v>
      </c>
    </row>
    <row r="1101" spans="1:14">
      <c r="A1101" s="22" t="s">
        <v>847</v>
      </c>
      <c r="B1101" s="22" t="s">
        <v>260</v>
      </c>
      <c r="C1101" s="22">
        <v>116005</v>
      </c>
      <c r="D1101" s="22">
        <v>640001</v>
      </c>
      <c r="E1101" s="22" t="str">
        <f t="shared" si="17"/>
        <v>116005640001</v>
      </c>
      <c r="F1101" s="37">
        <v>900</v>
      </c>
      <c r="G1101" s="37">
        <v>900</v>
      </c>
      <c r="H1101" s="37">
        <v>0</v>
      </c>
      <c r="I1101" s="37">
        <v>0</v>
      </c>
      <c r="J1101" s="37">
        <v>0</v>
      </c>
      <c r="K1101" s="37">
        <v>0</v>
      </c>
      <c r="L1101" s="37">
        <v>0</v>
      </c>
      <c r="M1101" s="37">
        <v>0</v>
      </c>
      <c r="N1101" s="37">
        <v>0</v>
      </c>
    </row>
    <row r="1102" spans="1:14">
      <c r="A1102" s="22" t="s">
        <v>576</v>
      </c>
      <c r="B1102" s="22" t="s">
        <v>194</v>
      </c>
      <c r="C1102" s="22">
        <v>116006</v>
      </c>
      <c r="D1102" s="22">
        <v>230050</v>
      </c>
      <c r="E1102" s="22" t="str">
        <f t="shared" si="17"/>
        <v>116006230050</v>
      </c>
      <c r="F1102" s="37">
        <v>14000</v>
      </c>
      <c r="G1102" s="37">
        <v>14000</v>
      </c>
      <c r="H1102" s="37">
        <v>944</v>
      </c>
      <c r="I1102" s="37">
        <v>944</v>
      </c>
      <c r="J1102" s="37">
        <v>0</v>
      </c>
      <c r="K1102" s="37">
        <v>6096.14</v>
      </c>
      <c r="L1102" s="37">
        <v>854.25</v>
      </c>
      <c r="M1102" s="37">
        <v>0</v>
      </c>
      <c r="N1102" s="37">
        <v>0</v>
      </c>
    </row>
    <row r="1103" spans="1:14">
      <c r="A1103" s="22" t="s">
        <v>576</v>
      </c>
      <c r="B1103" s="22" t="s">
        <v>195</v>
      </c>
      <c r="C1103" s="22">
        <v>116006</v>
      </c>
      <c r="D1103" s="22">
        <v>240010</v>
      </c>
      <c r="E1103" s="22" t="str">
        <f t="shared" si="17"/>
        <v>116006240010</v>
      </c>
      <c r="F1103" s="37">
        <v>0</v>
      </c>
      <c r="G1103" s="37">
        <v>0</v>
      </c>
      <c r="H1103" s="37">
        <v>0</v>
      </c>
      <c r="I1103" s="37">
        <v>0</v>
      </c>
      <c r="J1103" s="37">
        <v>0</v>
      </c>
      <c r="K1103" s="37">
        <v>0</v>
      </c>
      <c r="L1103" s="37">
        <v>0</v>
      </c>
      <c r="M1103" s="37">
        <v>1575.04</v>
      </c>
      <c r="N1103" s="37">
        <v>0</v>
      </c>
    </row>
    <row r="1104" spans="1:14">
      <c r="A1104" s="22" t="s">
        <v>576</v>
      </c>
      <c r="B1104" s="22" t="s">
        <v>218</v>
      </c>
      <c r="C1104" s="22">
        <v>116006</v>
      </c>
      <c r="D1104" s="22">
        <v>410001</v>
      </c>
      <c r="E1104" s="22" t="str">
        <f t="shared" si="17"/>
        <v>116006410001</v>
      </c>
      <c r="F1104" s="37">
        <v>225</v>
      </c>
      <c r="G1104" s="37">
        <v>225</v>
      </c>
      <c r="H1104" s="37">
        <v>0</v>
      </c>
      <c r="I1104" s="37">
        <v>0</v>
      </c>
      <c r="J1104" s="37">
        <v>0</v>
      </c>
      <c r="K1104" s="37">
        <v>0</v>
      </c>
      <c r="L1104" s="37">
        <v>0</v>
      </c>
      <c r="M1104" s="37">
        <v>0</v>
      </c>
      <c r="N1104" s="37">
        <v>0</v>
      </c>
    </row>
    <row r="1105" spans="1:14">
      <c r="A1105" s="22" t="s">
        <v>576</v>
      </c>
      <c r="B1105" s="22" t="s">
        <v>219</v>
      </c>
      <c r="C1105" s="22">
        <v>116006</v>
      </c>
      <c r="D1105" s="22">
        <v>410003</v>
      </c>
      <c r="E1105" s="22" t="str">
        <f t="shared" si="17"/>
        <v>116006410003</v>
      </c>
      <c r="F1105" s="37">
        <v>400</v>
      </c>
      <c r="G1105" s="37">
        <v>400</v>
      </c>
      <c r="H1105" s="37">
        <v>0</v>
      </c>
      <c r="I1105" s="37">
        <v>0</v>
      </c>
      <c r="J1105" s="37">
        <v>0</v>
      </c>
      <c r="K1105" s="37">
        <v>0</v>
      </c>
      <c r="L1105" s="37">
        <v>92.52</v>
      </c>
      <c r="M1105" s="37">
        <v>6</v>
      </c>
      <c r="N1105" s="37">
        <v>0</v>
      </c>
    </row>
    <row r="1106" spans="1:14">
      <c r="A1106" s="22" t="s">
        <v>576</v>
      </c>
      <c r="B1106" s="22" t="s">
        <v>220</v>
      </c>
      <c r="C1106" s="22">
        <v>116006</v>
      </c>
      <c r="D1106" s="22">
        <v>410004</v>
      </c>
      <c r="E1106" s="22" t="str">
        <f t="shared" si="17"/>
        <v>116006410004</v>
      </c>
      <c r="F1106" s="37">
        <v>8940</v>
      </c>
      <c r="G1106" s="37">
        <v>8940</v>
      </c>
      <c r="H1106" s="37">
        <v>1729.83</v>
      </c>
      <c r="I1106" s="37">
        <v>683.01</v>
      </c>
      <c r="J1106" s="37">
        <v>1046.82</v>
      </c>
      <c r="K1106" s="37">
        <v>10438.129999999999</v>
      </c>
      <c r="L1106" s="37">
        <v>7265.76</v>
      </c>
      <c r="M1106" s="37">
        <v>125.42</v>
      </c>
      <c r="N1106" s="37">
        <v>0</v>
      </c>
    </row>
    <row r="1107" spans="1:14">
      <c r="A1107" s="22" t="s">
        <v>576</v>
      </c>
      <c r="B1107" s="22" t="s">
        <v>221</v>
      </c>
      <c r="C1107" s="22">
        <v>116006</v>
      </c>
      <c r="D1107" s="22">
        <v>410005</v>
      </c>
      <c r="E1107" s="22" t="str">
        <f t="shared" si="17"/>
        <v>116006410005</v>
      </c>
      <c r="F1107" s="37">
        <v>0</v>
      </c>
      <c r="G1107" s="37">
        <v>0</v>
      </c>
      <c r="H1107" s="37">
        <v>0</v>
      </c>
      <c r="I1107" s="37">
        <v>0</v>
      </c>
      <c r="J1107" s="37">
        <v>0</v>
      </c>
      <c r="K1107" s="37">
        <v>0</v>
      </c>
      <c r="L1107" s="37">
        <v>0</v>
      </c>
      <c r="M1107" s="37">
        <v>18.75</v>
      </c>
      <c r="N1107" s="37">
        <v>0</v>
      </c>
    </row>
    <row r="1108" spans="1:14">
      <c r="A1108" s="22" t="s">
        <v>576</v>
      </c>
      <c r="B1108" s="22" t="s">
        <v>237</v>
      </c>
      <c r="C1108" s="22">
        <v>116006</v>
      </c>
      <c r="D1108" s="22">
        <v>500115</v>
      </c>
      <c r="E1108" s="22" t="str">
        <f t="shared" si="17"/>
        <v>116006500115</v>
      </c>
      <c r="F1108" s="37">
        <v>8000</v>
      </c>
      <c r="G1108" s="37">
        <v>8000</v>
      </c>
      <c r="H1108" s="37">
        <v>0</v>
      </c>
      <c r="I1108" s="37">
        <v>0</v>
      </c>
      <c r="J1108" s="37">
        <v>0</v>
      </c>
      <c r="K1108" s="37">
        <v>5000</v>
      </c>
      <c r="L1108" s="37">
        <v>750</v>
      </c>
      <c r="M1108" s="37">
        <v>3750</v>
      </c>
      <c r="N1108" s="37">
        <v>0</v>
      </c>
    </row>
    <row r="1109" spans="1:14">
      <c r="A1109" s="22" t="s">
        <v>576</v>
      </c>
      <c r="B1109" s="22" t="s">
        <v>239</v>
      </c>
      <c r="C1109" s="22">
        <v>116006</v>
      </c>
      <c r="D1109" s="22">
        <v>500117</v>
      </c>
      <c r="E1109" s="22" t="str">
        <f t="shared" si="17"/>
        <v>116006500117</v>
      </c>
      <c r="F1109" s="37">
        <v>0</v>
      </c>
      <c r="G1109" s="37">
        <v>0</v>
      </c>
      <c r="H1109" s="37">
        <v>0</v>
      </c>
      <c r="I1109" s="37">
        <v>0</v>
      </c>
      <c r="J1109" s="37">
        <v>0</v>
      </c>
      <c r="K1109" s="37">
        <v>0</v>
      </c>
      <c r="L1109" s="37">
        <v>1442.91</v>
      </c>
      <c r="M1109" s="37">
        <v>0</v>
      </c>
      <c r="N1109" s="37">
        <v>0</v>
      </c>
    </row>
    <row r="1110" spans="1:14">
      <c r="A1110" s="22" t="s">
        <v>576</v>
      </c>
      <c r="B1110" s="22" t="s">
        <v>240</v>
      </c>
      <c r="C1110" s="22">
        <v>116006</v>
      </c>
      <c r="D1110" s="22">
        <v>500118</v>
      </c>
      <c r="E1110" s="22" t="str">
        <f t="shared" si="17"/>
        <v>116006500118</v>
      </c>
      <c r="F1110" s="37">
        <v>2277</v>
      </c>
      <c r="G1110" s="37">
        <v>2277</v>
      </c>
      <c r="H1110" s="37">
        <v>0</v>
      </c>
      <c r="I1110" s="37">
        <v>0</v>
      </c>
      <c r="J1110" s="37">
        <v>0</v>
      </c>
      <c r="K1110" s="37">
        <v>0</v>
      </c>
      <c r="L1110" s="37">
        <v>684.2</v>
      </c>
      <c r="M1110" s="37">
        <v>1623.34</v>
      </c>
      <c r="N1110" s="37">
        <v>0</v>
      </c>
    </row>
    <row r="1111" spans="1:14">
      <c r="A1111" s="22" t="s">
        <v>576</v>
      </c>
      <c r="B1111" s="22" t="s">
        <v>244</v>
      </c>
      <c r="C1111" s="22">
        <v>116006</v>
      </c>
      <c r="D1111" s="22">
        <v>500125</v>
      </c>
      <c r="E1111" s="22" t="str">
        <f t="shared" si="17"/>
        <v>116006500125</v>
      </c>
      <c r="F1111" s="37">
        <v>1000</v>
      </c>
      <c r="G1111" s="37">
        <v>1000</v>
      </c>
      <c r="H1111" s="37">
        <v>0</v>
      </c>
      <c r="I1111" s="37">
        <v>0</v>
      </c>
      <c r="J1111" s="37">
        <v>0</v>
      </c>
      <c r="K1111" s="37">
        <v>0</v>
      </c>
      <c r="L1111" s="37">
        <v>0</v>
      </c>
      <c r="M1111" s="37">
        <v>344.64</v>
      </c>
      <c r="N1111" s="37">
        <v>0</v>
      </c>
    </row>
    <row r="1112" spans="1:14">
      <c r="A1112" s="22" t="s">
        <v>576</v>
      </c>
      <c r="B1112" s="22" t="s">
        <v>260</v>
      </c>
      <c r="C1112" s="22">
        <v>116006</v>
      </c>
      <c r="D1112" s="22">
        <v>640001</v>
      </c>
      <c r="E1112" s="22" t="str">
        <f t="shared" si="17"/>
        <v>116006640001</v>
      </c>
      <c r="F1112" s="37">
        <v>0</v>
      </c>
      <c r="G1112" s="37">
        <v>0</v>
      </c>
      <c r="H1112" s="37">
        <v>0</v>
      </c>
      <c r="I1112" s="37">
        <v>0</v>
      </c>
      <c r="J1112" s="37">
        <v>0</v>
      </c>
      <c r="K1112" s="37">
        <v>0</v>
      </c>
      <c r="L1112" s="37">
        <v>3916.08</v>
      </c>
      <c r="M1112" s="37">
        <v>2628.02</v>
      </c>
      <c r="N1112" s="37">
        <v>0</v>
      </c>
    </row>
    <row r="1113" spans="1:14">
      <c r="A1113" s="22" t="s">
        <v>576</v>
      </c>
      <c r="B1113" s="22" t="s">
        <v>265</v>
      </c>
      <c r="C1113" s="22">
        <v>116006</v>
      </c>
      <c r="D1113" s="22">
        <v>640015</v>
      </c>
      <c r="E1113" s="22" t="str">
        <f t="shared" si="17"/>
        <v>116006640015</v>
      </c>
      <c r="F1113" s="37">
        <v>2500</v>
      </c>
      <c r="G1113" s="37">
        <v>2500</v>
      </c>
      <c r="H1113" s="37">
        <v>0</v>
      </c>
      <c r="I1113" s="37">
        <v>0</v>
      </c>
      <c r="J1113" s="37">
        <v>0</v>
      </c>
      <c r="K1113" s="37">
        <v>0</v>
      </c>
      <c r="L1113" s="37">
        <v>0</v>
      </c>
      <c r="M1113" s="37">
        <v>0</v>
      </c>
      <c r="N1113" s="37">
        <v>0</v>
      </c>
    </row>
    <row r="1114" spans="1:14">
      <c r="A1114" s="22" t="s">
        <v>848</v>
      </c>
      <c r="B1114" s="22" t="s">
        <v>221</v>
      </c>
      <c r="C1114" s="22">
        <v>116007</v>
      </c>
      <c r="D1114" s="22">
        <v>410005</v>
      </c>
      <c r="E1114" s="22" t="str">
        <f t="shared" si="17"/>
        <v>116007410005</v>
      </c>
      <c r="F1114" s="37">
        <v>2000</v>
      </c>
      <c r="G1114" s="37">
        <v>2000</v>
      </c>
      <c r="H1114" s="37">
        <v>0</v>
      </c>
      <c r="I1114" s="37">
        <v>0</v>
      </c>
      <c r="J1114" s="37">
        <v>0</v>
      </c>
      <c r="K1114" s="37">
        <v>0</v>
      </c>
      <c r="L1114" s="37">
        <v>0</v>
      </c>
      <c r="M1114" s="37">
        <v>0</v>
      </c>
      <c r="N1114" s="37">
        <v>0</v>
      </c>
    </row>
    <row r="1115" spans="1:14">
      <c r="A1115" s="22" t="s">
        <v>784</v>
      </c>
      <c r="B1115" s="22" t="s">
        <v>823</v>
      </c>
      <c r="C1115" s="22">
        <v>116100</v>
      </c>
      <c r="D1115" s="22">
        <v>140015</v>
      </c>
      <c r="E1115" s="22" t="str">
        <f t="shared" si="17"/>
        <v>116100140015</v>
      </c>
      <c r="F1115" s="37">
        <v>5000</v>
      </c>
      <c r="G1115" s="37">
        <v>5000</v>
      </c>
      <c r="H1115" s="37">
        <v>0</v>
      </c>
      <c r="I1115" s="37">
        <v>0</v>
      </c>
      <c r="J1115" s="37">
        <v>0</v>
      </c>
      <c r="K1115" s="37">
        <v>2000</v>
      </c>
      <c r="L1115" s="37">
        <v>0</v>
      </c>
      <c r="M1115" s="37">
        <v>0</v>
      </c>
      <c r="N1115" s="37">
        <v>0</v>
      </c>
    </row>
    <row r="1116" spans="1:14">
      <c r="A1116" s="22" t="s">
        <v>784</v>
      </c>
      <c r="B1116" s="22" t="s">
        <v>218</v>
      </c>
      <c r="C1116" s="22">
        <v>116100</v>
      </c>
      <c r="D1116" s="22">
        <v>410001</v>
      </c>
      <c r="E1116" s="22" t="str">
        <f t="shared" si="17"/>
        <v>116100410001</v>
      </c>
      <c r="F1116" s="37">
        <v>139</v>
      </c>
      <c r="G1116" s="37">
        <v>139</v>
      </c>
      <c r="H1116" s="37">
        <v>0</v>
      </c>
      <c r="I1116" s="37">
        <v>0</v>
      </c>
      <c r="J1116" s="37">
        <v>0</v>
      </c>
      <c r="K1116" s="37">
        <v>14355.03</v>
      </c>
      <c r="L1116" s="37">
        <v>213.58</v>
      </c>
      <c r="M1116" s="37">
        <v>0</v>
      </c>
      <c r="N1116" s="37">
        <v>0</v>
      </c>
    </row>
    <row r="1117" spans="1:14">
      <c r="A1117" s="22" t="s">
        <v>784</v>
      </c>
      <c r="B1117" s="22" t="s">
        <v>220</v>
      </c>
      <c r="C1117" s="22">
        <v>116100</v>
      </c>
      <c r="D1117" s="22">
        <v>410004</v>
      </c>
      <c r="E1117" s="22" t="str">
        <f t="shared" si="17"/>
        <v>116100410004</v>
      </c>
      <c r="F1117" s="37">
        <v>5116</v>
      </c>
      <c r="G1117" s="37">
        <v>5116</v>
      </c>
      <c r="H1117" s="37">
        <v>0</v>
      </c>
      <c r="I1117" s="37">
        <v>0</v>
      </c>
      <c r="J1117" s="37">
        <v>0</v>
      </c>
      <c r="K1117" s="37">
        <v>4286.3500000000004</v>
      </c>
      <c r="L1117" s="37">
        <v>1630.43</v>
      </c>
      <c r="M1117" s="37">
        <v>0</v>
      </c>
      <c r="N1117" s="37">
        <v>0</v>
      </c>
    </row>
    <row r="1118" spans="1:14">
      <c r="A1118" s="22" t="s">
        <v>784</v>
      </c>
      <c r="B1118" s="22" t="s">
        <v>221</v>
      </c>
      <c r="C1118" s="22">
        <v>116100</v>
      </c>
      <c r="D1118" s="22">
        <v>410005</v>
      </c>
      <c r="E1118" s="22" t="str">
        <f t="shared" si="17"/>
        <v>116100410005</v>
      </c>
      <c r="F1118" s="37">
        <v>2000</v>
      </c>
      <c r="G1118" s="37">
        <v>2000</v>
      </c>
      <c r="H1118" s="37">
        <v>0</v>
      </c>
      <c r="I1118" s="37">
        <v>0</v>
      </c>
      <c r="J1118" s="37">
        <v>0</v>
      </c>
      <c r="K1118" s="37">
        <v>990.34</v>
      </c>
      <c r="L1118" s="37">
        <v>0</v>
      </c>
      <c r="M1118" s="37">
        <v>0</v>
      </c>
      <c r="N1118" s="37">
        <v>0</v>
      </c>
    </row>
    <row r="1119" spans="1:14">
      <c r="A1119" s="22" t="s">
        <v>784</v>
      </c>
      <c r="B1119" s="22" t="s">
        <v>231</v>
      </c>
      <c r="C1119" s="22">
        <v>116100</v>
      </c>
      <c r="D1119" s="22">
        <v>500107</v>
      </c>
      <c r="E1119" s="22" t="str">
        <f t="shared" si="17"/>
        <v>116100500107</v>
      </c>
      <c r="F1119" s="37">
        <v>661</v>
      </c>
      <c r="G1119" s="37">
        <v>661</v>
      </c>
      <c r="H1119" s="37">
        <v>0</v>
      </c>
      <c r="I1119" s="37">
        <v>0</v>
      </c>
      <c r="J1119" s="37">
        <v>0</v>
      </c>
      <c r="K1119" s="37">
        <v>99</v>
      </c>
      <c r="L1119" s="37">
        <v>0</v>
      </c>
      <c r="M1119" s="37">
        <v>0</v>
      </c>
      <c r="N1119" s="37">
        <v>0</v>
      </c>
    </row>
    <row r="1120" spans="1:14">
      <c r="A1120" s="22" t="s">
        <v>784</v>
      </c>
      <c r="B1120" s="22" t="s">
        <v>237</v>
      </c>
      <c r="C1120" s="22">
        <v>116100</v>
      </c>
      <c r="D1120" s="22">
        <v>500115</v>
      </c>
      <c r="E1120" s="22" t="str">
        <f t="shared" si="17"/>
        <v>116100500115</v>
      </c>
      <c r="F1120" s="37">
        <v>5000</v>
      </c>
      <c r="G1120" s="37">
        <v>5000</v>
      </c>
      <c r="H1120" s="37">
        <v>137.99</v>
      </c>
      <c r="I1120" s="37">
        <v>137.99</v>
      </c>
      <c r="J1120" s="37">
        <v>0</v>
      </c>
      <c r="K1120" s="37">
        <v>3188.95</v>
      </c>
      <c r="L1120" s="37">
        <v>615.41</v>
      </c>
      <c r="M1120" s="37">
        <v>0</v>
      </c>
      <c r="N1120" s="37">
        <v>0</v>
      </c>
    </row>
    <row r="1121" spans="1:14">
      <c r="A1121" s="22" t="s">
        <v>784</v>
      </c>
      <c r="B1121" s="22" t="s">
        <v>239</v>
      </c>
      <c r="C1121" s="22">
        <v>116100</v>
      </c>
      <c r="D1121" s="22">
        <v>500117</v>
      </c>
      <c r="E1121" s="22" t="str">
        <f t="shared" si="17"/>
        <v>116100500117</v>
      </c>
      <c r="F1121" s="37">
        <v>200</v>
      </c>
      <c r="G1121" s="37">
        <v>200</v>
      </c>
      <c r="H1121" s="37">
        <v>0</v>
      </c>
      <c r="I1121" s="37">
        <v>0</v>
      </c>
      <c r="J1121" s="37">
        <v>0</v>
      </c>
      <c r="K1121" s="37">
        <v>3920.36</v>
      </c>
      <c r="L1121" s="37">
        <v>0</v>
      </c>
      <c r="M1121" s="37">
        <v>0</v>
      </c>
      <c r="N1121" s="37">
        <v>0</v>
      </c>
    </row>
    <row r="1122" spans="1:14">
      <c r="A1122" s="22" t="s">
        <v>784</v>
      </c>
      <c r="B1122" s="22" t="s">
        <v>240</v>
      </c>
      <c r="C1122" s="22">
        <v>116100</v>
      </c>
      <c r="D1122" s="22">
        <v>500118</v>
      </c>
      <c r="E1122" s="22" t="str">
        <f t="shared" si="17"/>
        <v>116100500118</v>
      </c>
      <c r="F1122" s="37">
        <v>5000</v>
      </c>
      <c r="G1122" s="37">
        <v>5000</v>
      </c>
      <c r="H1122" s="37">
        <v>0</v>
      </c>
      <c r="I1122" s="37">
        <v>0</v>
      </c>
      <c r="J1122" s="37">
        <v>0</v>
      </c>
      <c r="K1122" s="37">
        <v>6744.76</v>
      </c>
      <c r="L1122" s="37">
        <v>1477.46</v>
      </c>
      <c r="M1122" s="37">
        <v>0</v>
      </c>
      <c r="N1122" s="37">
        <v>0</v>
      </c>
    </row>
    <row r="1123" spans="1:14">
      <c r="A1123" s="22" t="s">
        <v>784</v>
      </c>
      <c r="B1123" s="22" t="s">
        <v>7</v>
      </c>
      <c r="C1123" s="22">
        <v>116100</v>
      </c>
      <c r="D1123" s="22">
        <v>500127</v>
      </c>
      <c r="E1123" s="22" t="str">
        <f t="shared" si="17"/>
        <v>116100500127</v>
      </c>
      <c r="F1123" s="37">
        <v>0</v>
      </c>
      <c r="G1123" s="37">
        <v>0</v>
      </c>
      <c r="H1123" s="37">
        <v>0</v>
      </c>
      <c r="I1123" s="37">
        <v>0</v>
      </c>
      <c r="J1123" s="37">
        <v>0</v>
      </c>
      <c r="K1123" s="37">
        <v>268.67</v>
      </c>
      <c r="L1123" s="37">
        <v>0</v>
      </c>
      <c r="M1123" s="37">
        <v>0</v>
      </c>
      <c r="N1123" s="37">
        <v>0</v>
      </c>
    </row>
    <row r="1124" spans="1:14">
      <c r="A1124" s="22" t="s">
        <v>784</v>
      </c>
      <c r="B1124" s="22" t="s">
        <v>260</v>
      </c>
      <c r="C1124" s="22">
        <v>116100</v>
      </c>
      <c r="D1124" s="22">
        <v>640001</v>
      </c>
      <c r="E1124" s="22" t="str">
        <f t="shared" si="17"/>
        <v>116100640001</v>
      </c>
      <c r="F1124" s="37">
        <v>0</v>
      </c>
      <c r="G1124" s="37">
        <v>0</v>
      </c>
      <c r="H1124" s="37">
        <v>0</v>
      </c>
      <c r="I1124" s="37">
        <v>0</v>
      </c>
      <c r="J1124" s="37">
        <v>0</v>
      </c>
      <c r="K1124" s="37">
        <v>3273.1</v>
      </c>
      <c r="L1124" s="37">
        <v>0</v>
      </c>
      <c r="M1124" s="37">
        <v>0</v>
      </c>
      <c r="N1124" s="37">
        <v>0</v>
      </c>
    </row>
    <row r="1125" spans="1:14">
      <c r="A1125" s="22" t="s">
        <v>147</v>
      </c>
      <c r="B1125" s="22" t="s">
        <v>823</v>
      </c>
      <c r="C1125" s="22">
        <v>117000</v>
      </c>
      <c r="D1125" s="22">
        <v>140015</v>
      </c>
      <c r="E1125" s="22" t="str">
        <f t="shared" si="17"/>
        <v>117000140015</v>
      </c>
      <c r="F1125" s="37">
        <v>0</v>
      </c>
      <c r="G1125" s="37">
        <v>0</v>
      </c>
      <c r="H1125" s="37">
        <v>0</v>
      </c>
      <c r="I1125" s="37">
        <v>0</v>
      </c>
      <c r="J1125" s="37">
        <v>0</v>
      </c>
      <c r="K1125" s="37">
        <v>0</v>
      </c>
      <c r="L1125" s="37">
        <v>0</v>
      </c>
      <c r="M1125" s="37">
        <v>5659.06</v>
      </c>
      <c r="N1125" s="37">
        <v>0</v>
      </c>
    </row>
    <row r="1126" spans="1:14">
      <c r="A1126" s="22" t="s">
        <v>147</v>
      </c>
      <c r="B1126" s="22" t="s">
        <v>219</v>
      </c>
      <c r="C1126" s="22">
        <v>117000</v>
      </c>
      <c r="D1126" s="22">
        <v>410003</v>
      </c>
      <c r="E1126" s="22" t="str">
        <f t="shared" si="17"/>
        <v>117000410003</v>
      </c>
      <c r="F1126" s="37">
        <v>0</v>
      </c>
      <c r="G1126" s="37">
        <v>0</v>
      </c>
      <c r="H1126" s="37">
        <v>0</v>
      </c>
      <c r="I1126" s="37">
        <v>0</v>
      </c>
      <c r="J1126" s="37">
        <v>0</v>
      </c>
      <c r="K1126" s="37">
        <v>0</v>
      </c>
      <c r="L1126" s="37">
        <v>145</v>
      </c>
      <c r="M1126" s="37">
        <v>118.3</v>
      </c>
      <c r="N1126" s="37">
        <v>0</v>
      </c>
    </row>
    <row r="1127" spans="1:14">
      <c r="A1127" s="22" t="s">
        <v>147</v>
      </c>
      <c r="B1127" s="22" t="s">
        <v>220</v>
      </c>
      <c r="C1127" s="22">
        <v>117000</v>
      </c>
      <c r="D1127" s="22">
        <v>410004</v>
      </c>
      <c r="E1127" s="22" t="str">
        <f t="shared" si="17"/>
        <v>117000410004</v>
      </c>
      <c r="F1127" s="37">
        <v>2500</v>
      </c>
      <c r="G1127" s="37">
        <v>2500</v>
      </c>
      <c r="H1127" s="37">
        <v>1683.72</v>
      </c>
      <c r="I1127" s="37">
        <v>895.66</v>
      </c>
      <c r="J1127" s="37">
        <v>788.06</v>
      </c>
      <c r="K1127" s="37">
        <v>2444.56</v>
      </c>
      <c r="L1127" s="37">
        <v>1947.03</v>
      </c>
      <c r="M1127" s="37">
        <v>1636.72</v>
      </c>
      <c r="N1127" s="37">
        <v>2647.12</v>
      </c>
    </row>
    <row r="1128" spans="1:14">
      <c r="A1128" s="22" t="s">
        <v>147</v>
      </c>
      <c r="B1128" s="22" t="s">
        <v>236</v>
      </c>
      <c r="C1128" s="22">
        <v>117000</v>
      </c>
      <c r="D1128" s="22">
        <v>500114</v>
      </c>
      <c r="E1128" s="22" t="str">
        <f t="shared" si="17"/>
        <v>117000500114</v>
      </c>
      <c r="F1128" s="37">
        <v>0</v>
      </c>
      <c r="G1128" s="37">
        <v>0</v>
      </c>
      <c r="H1128" s="37">
        <v>0</v>
      </c>
      <c r="I1128" s="37">
        <v>0</v>
      </c>
      <c r="J1128" s="37">
        <v>0</v>
      </c>
      <c r="K1128" s="37">
        <v>0</v>
      </c>
      <c r="L1128" s="37">
        <v>0</v>
      </c>
      <c r="M1128" s="37">
        <v>0</v>
      </c>
      <c r="N1128" s="37">
        <v>591.88</v>
      </c>
    </row>
    <row r="1129" spans="1:14">
      <c r="A1129" s="22" t="s">
        <v>147</v>
      </c>
      <c r="B1129" s="22" t="s">
        <v>237</v>
      </c>
      <c r="C1129" s="22">
        <v>117000</v>
      </c>
      <c r="D1129" s="22">
        <v>500115</v>
      </c>
      <c r="E1129" s="22" t="str">
        <f t="shared" si="17"/>
        <v>117000500115</v>
      </c>
      <c r="F1129" s="37">
        <v>0</v>
      </c>
      <c r="G1129" s="37">
        <v>0</v>
      </c>
      <c r="H1129" s="37">
        <v>0</v>
      </c>
      <c r="I1129" s="37">
        <v>0</v>
      </c>
      <c r="J1129" s="37">
        <v>0</v>
      </c>
      <c r="K1129" s="37">
        <v>0</v>
      </c>
      <c r="L1129" s="37">
        <v>0</v>
      </c>
      <c r="M1129" s="37">
        <v>0</v>
      </c>
      <c r="N1129" s="37">
        <v>5.64</v>
      </c>
    </row>
    <row r="1130" spans="1:14">
      <c r="A1130" s="22" t="s">
        <v>147</v>
      </c>
      <c r="B1130" s="22" t="s">
        <v>240</v>
      </c>
      <c r="C1130" s="22">
        <v>117000</v>
      </c>
      <c r="D1130" s="22">
        <v>500118</v>
      </c>
      <c r="E1130" s="22" t="str">
        <f t="shared" si="17"/>
        <v>117000500118</v>
      </c>
      <c r="F1130" s="37">
        <v>200</v>
      </c>
      <c r="G1130" s="37">
        <v>200</v>
      </c>
      <c r="H1130" s="37">
        <v>0</v>
      </c>
      <c r="I1130" s="37">
        <v>0</v>
      </c>
      <c r="J1130" s="37">
        <v>0</v>
      </c>
      <c r="K1130" s="37">
        <v>0</v>
      </c>
      <c r="L1130" s="37">
        <v>0</v>
      </c>
      <c r="M1130" s="37">
        <v>0</v>
      </c>
      <c r="N1130" s="37">
        <v>0</v>
      </c>
    </row>
    <row r="1131" spans="1:14">
      <c r="A1131" s="22" t="s">
        <v>40</v>
      </c>
      <c r="B1131" s="22" t="s">
        <v>219</v>
      </c>
      <c r="C1131" s="22">
        <v>117001</v>
      </c>
      <c r="D1131" s="22">
        <v>410003</v>
      </c>
      <c r="E1131" s="22" t="str">
        <f t="shared" si="17"/>
        <v>117001410003</v>
      </c>
      <c r="F1131" s="37">
        <v>0</v>
      </c>
      <c r="G1131" s="37">
        <v>0</v>
      </c>
      <c r="H1131" s="37">
        <v>0</v>
      </c>
      <c r="I1131" s="37">
        <v>0</v>
      </c>
      <c r="J1131" s="37">
        <v>0</v>
      </c>
      <c r="K1131" s="37">
        <v>0</v>
      </c>
      <c r="L1131" s="37">
        <v>40.32</v>
      </c>
      <c r="M1131" s="37">
        <v>188.28</v>
      </c>
      <c r="N1131" s="37">
        <v>0</v>
      </c>
    </row>
    <row r="1132" spans="1:14">
      <c r="A1132" s="22" t="s">
        <v>40</v>
      </c>
      <c r="B1132" s="22" t="s">
        <v>220</v>
      </c>
      <c r="C1132" s="22">
        <v>117001</v>
      </c>
      <c r="D1132" s="22">
        <v>410004</v>
      </c>
      <c r="E1132" s="22" t="str">
        <f t="shared" si="17"/>
        <v>117001410004</v>
      </c>
      <c r="F1132" s="37">
        <v>2545</v>
      </c>
      <c r="G1132" s="37">
        <v>2545</v>
      </c>
      <c r="H1132" s="37">
        <v>0</v>
      </c>
      <c r="I1132" s="37">
        <v>0</v>
      </c>
      <c r="J1132" s="37">
        <v>0</v>
      </c>
      <c r="K1132" s="37">
        <v>0</v>
      </c>
      <c r="L1132" s="37">
        <v>0</v>
      </c>
      <c r="M1132" s="37">
        <v>0</v>
      </c>
      <c r="N1132" s="37">
        <v>0</v>
      </c>
    </row>
    <row r="1133" spans="1:14">
      <c r="A1133" s="22" t="s">
        <v>40</v>
      </c>
      <c r="B1133" s="22" t="s">
        <v>231</v>
      </c>
      <c r="C1133" s="22">
        <v>117001</v>
      </c>
      <c r="D1133" s="22">
        <v>500107</v>
      </c>
      <c r="E1133" s="22" t="str">
        <f t="shared" si="17"/>
        <v>117001500107</v>
      </c>
      <c r="F1133" s="37">
        <v>425</v>
      </c>
      <c r="G1133" s="37">
        <v>425</v>
      </c>
      <c r="H1133" s="37">
        <v>0</v>
      </c>
      <c r="I1133" s="37">
        <v>0</v>
      </c>
      <c r="J1133" s="37">
        <v>0</v>
      </c>
      <c r="K1133" s="37">
        <v>0</v>
      </c>
      <c r="L1133" s="37">
        <v>0</v>
      </c>
      <c r="M1133" s="37">
        <v>0</v>
      </c>
      <c r="N1133" s="37">
        <v>0</v>
      </c>
    </row>
    <row r="1134" spans="1:14">
      <c r="A1134" s="22" t="s">
        <v>40</v>
      </c>
      <c r="B1134" s="22" t="s">
        <v>240</v>
      </c>
      <c r="C1134" s="22">
        <v>117001</v>
      </c>
      <c r="D1134" s="22">
        <v>500118</v>
      </c>
      <c r="E1134" s="22" t="str">
        <f t="shared" si="17"/>
        <v>117001500118</v>
      </c>
      <c r="F1134" s="37">
        <v>1000</v>
      </c>
      <c r="G1134" s="37">
        <v>1000</v>
      </c>
      <c r="H1134" s="37">
        <v>0</v>
      </c>
      <c r="I1134" s="37">
        <v>0</v>
      </c>
      <c r="J1134" s="37">
        <v>0</v>
      </c>
      <c r="K1134" s="37">
        <v>0</v>
      </c>
      <c r="L1134" s="37">
        <v>0</v>
      </c>
      <c r="M1134" s="37">
        <v>0</v>
      </c>
      <c r="N1134" s="37">
        <v>0</v>
      </c>
    </row>
    <row r="1135" spans="1:14">
      <c r="A1135" s="22" t="s">
        <v>42</v>
      </c>
      <c r="B1135" s="22" t="s">
        <v>218</v>
      </c>
      <c r="C1135" s="22">
        <v>117002</v>
      </c>
      <c r="D1135" s="22">
        <v>410001</v>
      </c>
      <c r="E1135" s="22" t="str">
        <f t="shared" si="17"/>
        <v>117002410001</v>
      </c>
      <c r="F1135" s="37">
        <v>400</v>
      </c>
      <c r="G1135" s="37">
        <v>400</v>
      </c>
      <c r="H1135" s="37">
        <v>0</v>
      </c>
      <c r="I1135" s="37">
        <v>0</v>
      </c>
      <c r="J1135" s="37">
        <v>0</v>
      </c>
      <c r="K1135" s="37">
        <v>0</v>
      </c>
      <c r="L1135" s="37">
        <v>0</v>
      </c>
      <c r="M1135" s="37">
        <v>0</v>
      </c>
      <c r="N1135" s="37">
        <v>0</v>
      </c>
    </row>
    <row r="1136" spans="1:14">
      <c r="A1136" s="22" t="s">
        <v>42</v>
      </c>
      <c r="B1136" s="22" t="s">
        <v>219</v>
      </c>
      <c r="C1136" s="22">
        <v>117002</v>
      </c>
      <c r="D1136" s="22">
        <v>410003</v>
      </c>
      <c r="E1136" s="22" t="str">
        <f t="shared" si="17"/>
        <v>117002410003</v>
      </c>
      <c r="F1136" s="37">
        <v>0</v>
      </c>
      <c r="G1136" s="37">
        <v>0</v>
      </c>
      <c r="H1136" s="37">
        <v>0</v>
      </c>
      <c r="I1136" s="37">
        <v>0</v>
      </c>
      <c r="J1136" s="37">
        <v>0</v>
      </c>
      <c r="K1136" s="37">
        <v>0</v>
      </c>
      <c r="L1136" s="37">
        <v>631.38</v>
      </c>
      <c r="M1136" s="37">
        <v>1555.62</v>
      </c>
      <c r="N1136" s="37">
        <v>345.12</v>
      </c>
    </row>
    <row r="1137" spans="1:14">
      <c r="A1137" s="22" t="s">
        <v>42</v>
      </c>
      <c r="B1137" s="22" t="s">
        <v>220</v>
      </c>
      <c r="C1137" s="22">
        <v>117002</v>
      </c>
      <c r="D1137" s="22">
        <v>410004</v>
      </c>
      <c r="E1137" s="22" t="str">
        <f t="shared" si="17"/>
        <v>117002410004</v>
      </c>
      <c r="F1137" s="37">
        <v>1000</v>
      </c>
      <c r="G1137" s="37">
        <v>1000</v>
      </c>
      <c r="H1137" s="37">
        <v>0</v>
      </c>
      <c r="I1137" s="37">
        <v>0</v>
      </c>
      <c r="J1137" s="37">
        <v>0</v>
      </c>
      <c r="K1137" s="37">
        <v>0</v>
      </c>
      <c r="L1137" s="37">
        <v>205.95</v>
      </c>
      <c r="M1137" s="37">
        <v>0</v>
      </c>
      <c r="N1137" s="37">
        <v>0</v>
      </c>
    </row>
    <row r="1138" spans="1:14">
      <c r="A1138" s="22" t="s">
        <v>42</v>
      </c>
      <c r="B1138" s="22" t="s">
        <v>231</v>
      </c>
      <c r="C1138" s="22">
        <v>117002</v>
      </c>
      <c r="D1138" s="22">
        <v>500107</v>
      </c>
      <c r="E1138" s="22" t="str">
        <f t="shared" si="17"/>
        <v>117002500107</v>
      </c>
      <c r="F1138" s="37">
        <v>120</v>
      </c>
      <c r="G1138" s="37">
        <v>120</v>
      </c>
      <c r="H1138" s="37">
        <v>0</v>
      </c>
      <c r="I1138" s="37">
        <v>0</v>
      </c>
      <c r="J1138" s="37">
        <v>0</v>
      </c>
      <c r="K1138" s="37">
        <v>0</v>
      </c>
      <c r="L1138" s="37">
        <v>0</v>
      </c>
      <c r="M1138" s="37">
        <v>0</v>
      </c>
      <c r="N1138" s="37">
        <v>0</v>
      </c>
    </row>
    <row r="1139" spans="1:14">
      <c r="A1139" s="22" t="s">
        <v>42</v>
      </c>
      <c r="B1139" s="22" t="s">
        <v>240</v>
      </c>
      <c r="C1139" s="22">
        <v>117002</v>
      </c>
      <c r="D1139" s="22">
        <v>500118</v>
      </c>
      <c r="E1139" s="22" t="str">
        <f t="shared" si="17"/>
        <v>117002500118</v>
      </c>
      <c r="F1139" s="37">
        <v>1404</v>
      </c>
      <c r="G1139" s="37">
        <v>1404</v>
      </c>
      <c r="H1139" s="37">
        <v>0</v>
      </c>
      <c r="I1139" s="37">
        <v>0</v>
      </c>
      <c r="J1139" s="37">
        <v>0</v>
      </c>
      <c r="K1139" s="37">
        <v>879.81</v>
      </c>
      <c r="L1139" s="37">
        <v>0</v>
      </c>
      <c r="M1139" s="37">
        <v>315.55</v>
      </c>
      <c r="N1139" s="37">
        <v>0</v>
      </c>
    </row>
    <row r="1140" spans="1:14">
      <c r="A1140" s="22" t="s">
        <v>42</v>
      </c>
      <c r="B1140" s="22" t="s">
        <v>260</v>
      </c>
      <c r="C1140" s="22">
        <v>117002</v>
      </c>
      <c r="D1140" s="22">
        <v>640001</v>
      </c>
      <c r="E1140" s="22" t="str">
        <f t="shared" si="17"/>
        <v>117002640001</v>
      </c>
      <c r="F1140" s="37">
        <v>300</v>
      </c>
      <c r="G1140" s="37">
        <v>300</v>
      </c>
      <c r="H1140" s="37">
        <v>0</v>
      </c>
      <c r="I1140" s="37">
        <v>0</v>
      </c>
      <c r="J1140" s="37">
        <v>0</v>
      </c>
      <c r="K1140" s="37">
        <v>108.98</v>
      </c>
      <c r="L1140" s="37">
        <v>0</v>
      </c>
      <c r="M1140" s="37">
        <v>0</v>
      </c>
      <c r="N1140" s="37">
        <v>0</v>
      </c>
    </row>
    <row r="1141" spans="1:14">
      <c r="A1141" s="22" t="s">
        <v>41</v>
      </c>
      <c r="B1141" s="22" t="s">
        <v>220</v>
      </c>
      <c r="C1141" s="22">
        <v>117003</v>
      </c>
      <c r="D1141" s="22">
        <v>410004</v>
      </c>
      <c r="E1141" s="22" t="str">
        <f t="shared" si="17"/>
        <v>117003410004</v>
      </c>
      <c r="F1141" s="37">
        <v>5000</v>
      </c>
      <c r="G1141" s="37">
        <v>5000</v>
      </c>
      <c r="H1141" s="37">
        <v>0</v>
      </c>
      <c r="I1141" s="37">
        <v>0</v>
      </c>
      <c r="J1141" s="37">
        <v>0</v>
      </c>
      <c r="K1141" s="37">
        <v>0</v>
      </c>
      <c r="L1141" s="37">
        <v>0</v>
      </c>
      <c r="M1141" s="37">
        <v>0</v>
      </c>
      <c r="N1141" s="37">
        <v>0</v>
      </c>
    </row>
    <row r="1142" spans="1:14">
      <c r="A1142" s="22" t="s">
        <v>41</v>
      </c>
      <c r="B1142" s="22" t="s">
        <v>240</v>
      </c>
      <c r="C1142" s="22">
        <v>117003</v>
      </c>
      <c r="D1142" s="22">
        <v>500118</v>
      </c>
      <c r="E1142" s="22" t="str">
        <f t="shared" si="17"/>
        <v>117003500118</v>
      </c>
      <c r="F1142" s="37">
        <v>1000</v>
      </c>
      <c r="G1142" s="37">
        <v>1000</v>
      </c>
      <c r="H1142" s="37">
        <v>0</v>
      </c>
      <c r="I1142" s="37">
        <v>0</v>
      </c>
      <c r="J1142" s="37">
        <v>0</v>
      </c>
      <c r="K1142" s="37">
        <v>0</v>
      </c>
      <c r="L1142" s="37">
        <v>0</v>
      </c>
      <c r="M1142" s="37">
        <v>0</v>
      </c>
      <c r="N1142" s="37">
        <v>0</v>
      </c>
    </row>
    <row r="1143" spans="1:14">
      <c r="A1143" s="22" t="s">
        <v>44</v>
      </c>
      <c r="B1143" s="22" t="s">
        <v>218</v>
      </c>
      <c r="C1143" s="22">
        <v>117004</v>
      </c>
      <c r="D1143" s="22">
        <v>410001</v>
      </c>
      <c r="E1143" s="22" t="str">
        <f t="shared" si="17"/>
        <v>117004410001</v>
      </c>
      <c r="F1143" s="37">
        <v>500</v>
      </c>
      <c r="G1143" s="37">
        <v>500</v>
      </c>
      <c r="H1143" s="37">
        <v>0</v>
      </c>
      <c r="I1143" s="37">
        <v>0</v>
      </c>
      <c r="J1143" s="37">
        <v>0</v>
      </c>
      <c r="K1143" s="37">
        <v>0</v>
      </c>
      <c r="L1143" s="37">
        <v>0</v>
      </c>
      <c r="M1143" s="37">
        <v>0</v>
      </c>
      <c r="N1143" s="37">
        <v>0</v>
      </c>
    </row>
    <row r="1144" spans="1:14">
      <c r="A1144" s="22" t="s">
        <v>44</v>
      </c>
      <c r="B1144" s="22" t="s">
        <v>219</v>
      </c>
      <c r="C1144" s="22">
        <v>117004</v>
      </c>
      <c r="D1144" s="22">
        <v>410003</v>
      </c>
      <c r="E1144" s="22" t="str">
        <f t="shared" si="17"/>
        <v>117004410003</v>
      </c>
      <c r="F1144" s="37">
        <v>0</v>
      </c>
      <c r="G1144" s="37">
        <v>0</v>
      </c>
      <c r="H1144" s="37">
        <v>0</v>
      </c>
      <c r="I1144" s="37">
        <v>0</v>
      </c>
      <c r="J1144" s="37">
        <v>0</v>
      </c>
      <c r="K1144" s="37">
        <v>0</v>
      </c>
      <c r="L1144" s="37">
        <v>74.88</v>
      </c>
      <c r="M1144" s="37">
        <v>85.32</v>
      </c>
      <c r="N1144" s="37">
        <v>41.19</v>
      </c>
    </row>
    <row r="1145" spans="1:14">
      <c r="A1145" s="22" t="s">
        <v>44</v>
      </c>
      <c r="B1145" s="22" t="s">
        <v>220</v>
      </c>
      <c r="C1145" s="22">
        <v>117004</v>
      </c>
      <c r="D1145" s="22">
        <v>410004</v>
      </c>
      <c r="E1145" s="22" t="str">
        <f t="shared" si="17"/>
        <v>117004410004</v>
      </c>
      <c r="F1145" s="37">
        <v>250</v>
      </c>
      <c r="G1145" s="37">
        <v>250</v>
      </c>
      <c r="H1145" s="37">
        <v>0</v>
      </c>
      <c r="I1145" s="37">
        <v>0</v>
      </c>
      <c r="J1145" s="37">
        <v>0</v>
      </c>
      <c r="K1145" s="37">
        <v>0</v>
      </c>
      <c r="L1145" s="37">
        <v>0</v>
      </c>
      <c r="M1145" s="37">
        <v>0</v>
      </c>
      <c r="N1145" s="37">
        <v>0</v>
      </c>
    </row>
    <row r="1146" spans="1:14">
      <c r="A1146" s="22" t="s">
        <v>44</v>
      </c>
      <c r="B1146" s="22" t="s">
        <v>240</v>
      </c>
      <c r="C1146" s="22">
        <v>117004</v>
      </c>
      <c r="D1146" s="22">
        <v>500118</v>
      </c>
      <c r="E1146" s="22" t="str">
        <f t="shared" si="17"/>
        <v>117004500118</v>
      </c>
      <c r="F1146" s="37">
        <v>2750</v>
      </c>
      <c r="G1146" s="37">
        <v>2750</v>
      </c>
      <c r="H1146" s="37">
        <v>0</v>
      </c>
      <c r="I1146" s="37">
        <v>0</v>
      </c>
      <c r="J1146" s="37">
        <v>0</v>
      </c>
      <c r="K1146" s="37">
        <v>0</v>
      </c>
      <c r="L1146" s="37">
        <v>250</v>
      </c>
      <c r="M1146" s="37">
        <v>0</v>
      </c>
      <c r="N1146" s="37">
        <v>0</v>
      </c>
    </row>
    <row r="1147" spans="1:14">
      <c r="A1147" s="22" t="s">
        <v>43</v>
      </c>
      <c r="B1147" s="22" t="s">
        <v>219</v>
      </c>
      <c r="C1147" s="22">
        <v>117005</v>
      </c>
      <c r="D1147" s="22">
        <v>410003</v>
      </c>
      <c r="E1147" s="22" t="str">
        <f t="shared" si="17"/>
        <v>117005410003</v>
      </c>
      <c r="F1147" s="37">
        <v>0</v>
      </c>
      <c r="G1147" s="37">
        <v>0</v>
      </c>
      <c r="H1147" s="37">
        <v>0</v>
      </c>
      <c r="I1147" s="37">
        <v>0</v>
      </c>
      <c r="J1147" s="37">
        <v>0</v>
      </c>
      <c r="K1147" s="37">
        <v>0</v>
      </c>
      <c r="L1147" s="37">
        <v>23.4</v>
      </c>
      <c r="M1147" s="37">
        <v>0</v>
      </c>
      <c r="N1147" s="37">
        <v>8.6999999999999993</v>
      </c>
    </row>
    <row r="1148" spans="1:14">
      <c r="A1148" s="22" t="s">
        <v>26</v>
      </c>
      <c r="B1148" s="22" t="s">
        <v>219</v>
      </c>
      <c r="C1148" s="22">
        <v>117006</v>
      </c>
      <c r="D1148" s="22">
        <v>410003</v>
      </c>
      <c r="E1148" s="22" t="str">
        <f t="shared" si="17"/>
        <v>117006410003</v>
      </c>
      <c r="F1148" s="37">
        <v>200</v>
      </c>
      <c r="G1148" s="37">
        <v>200</v>
      </c>
      <c r="H1148" s="37">
        <v>0</v>
      </c>
      <c r="I1148" s="37">
        <v>0</v>
      </c>
      <c r="J1148" s="37">
        <v>0</v>
      </c>
      <c r="K1148" s="37">
        <v>0</v>
      </c>
      <c r="L1148" s="37">
        <v>15.6</v>
      </c>
      <c r="M1148" s="37">
        <v>42.96</v>
      </c>
      <c r="N1148" s="37">
        <v>112.2</v>
      </c>
    </row>
    <row r="1149" spans="1:14">
      <c r="A1149" s="22" t="s">
        <v>26</v>
      </c>
      <c r="B1149" s="22" t="s">
        <v>220</v>
      </c>
      <c r="C1149" s="22">
        <v>117006</v>
      </c>
      <c r="D1149" s="22">
        <v>410004</v>
      </c>
      <c r="E1149" s="22" t="str">
        <f t="shared" si="17"/>
        <v>117006410004</v>
      </c>
      <c r="F1149" s="37">
        <v>0</v>
      </c>
      <c r="G1149" s="37">
        <v>0</v>
      </c>
      <c r="H1149" s="37">
        <v>0</v>
      </c>
      <c r="I1149" s="37">
        <v>0</v>
      </c>
      <c r="J1149" s="37">
        <v>0</v>
      </c>
      <c r="K1149" s="37">
        <v>0</v>
      </c>
      <c r="L1149" s="37">
        <v>0</v>
      </c>
      <c r="M1149" s="37">
        <v>0</v>
      </c>
      <c r="N1149" s="37">
        <v>5957.48</v>
      </c>
    </row>
    <row r="1150" spans="1:14">
      <c r="A1150" s="22" t="s">
        <v>26</v>
      </c>
      <c r="B1150" s="22" t="s">
        <v>236</v>
      </c>
      <c r="C1150" s="22">
        <v>117006</v>
      </c>
      <c r="D1150" s="22">
        <v>500114</v>
      </c>
      <c r="E1150" s="22" t="str">
        <f t="shared" si="17"/>
        <v>117006500114</v>
      </c>
      <c r="F1150" s="37">
        <v>0</v>
      </c>
      <c r="G1150" s="37">
        <v>0</v>
      </c>
      <c r="H1150" s="37">
        <v>0</v>
      </c>
      <c r="I1150" s="37">
        <v>0</v>
      </c>
      <c r="J1150" s="37">
        <v>0</v>
      </c>
      <c r="K1150" s="37">
        <v>0</v>
      </c>
      <c r="L1150" s="37">
        <v>0</v>
      </c>
      <c r="M1150" s="37">
        <v>0</v>
      </c>
      <c r="N1150" s="37">
        <v>744.28</v>
      </c>
    </row>
    <row r="1151" spans="1:14">
      <c r="A1151" s="22" t="s">
        <v>26</v>
      </c>
      <c r="B1151" s="22" t="s">
        <v>237</v>
      </c>
      <c r="C1151" s="22">
        <v>117006</v>
      </c>
      <c r="D1151" s="22">
        <v>500115</v>
      </c>
      <c r="E1151" s="22" t="str">
        <f t="shared" si="17"/>
        <v>117006500115</v>
      </c>
      <c r="F1151" s="37">
        <v>0</v>
      </c>
      <c r="G1151" s="37">
        <v>0</v>
      </c>
      <c r="H1151" s="37">
        <v>0</v>
      </c>
      <c r="I1151" s="37">
        <v>0</v>
      </c>
      <c r="J1151" s="37">
        <v>0</v>
      </c>
      <c r="K1151" s="37">
        <v>0</v>
      </c>
      <c r="L1151" s="37">
        <v>0</v>
      </c>
      <c r="M1151" s="37">
        <v>0</v>
      </c>
      <c r="N1151" s="37">
        <v>174.53</v>
      </c>
    </row>
    <row r="1152" spans="1:14">
      <c r="A1152" s="22" t="s">
        <v>26</v>
      </c>
      <c r="B1152" s="22" t="s">
        <v>240</v>
      </c>
      <c r="C1152" s="22">
        <v>117006</v>
      </c>
      <c r="D1152" s="22">
        <v>500118</v>
      </c>
      <c r="E1152" s="22" t="str">
        <f t="shared" si="17"/>
        <v>117006500118</v>
      </c>
      <c r="F1152" s="37">
        <v>1200</v>
      </c>
      <c r="G1152" s="37">
        <v>1200</v>
      </c>
      <c r="H1152" s="37">
        <v>0</v>
      </c>
      <c r="I1152" s="37">
        <v>0</v>
      </c>
      <c r="J1152" s="37">
        <v>0</v>
      </c>
      <c r="K1152" s="37">
        <v>0</v>
      </c>
      <c r="L1152" s="37">
        <v>0</v>
      </c>
      <c r="M1152" s="37">
        <v>0</v>
      </c>
      <c r="N1152" s="37">
        <v>0</v>
      </c>
    </row>
    <row r="1153" spans="1:14">
      <c r="A1153" s="22" t="s">
        <v>45</v>
      </c>
      <c r="B1153" s="22" t="s">
        <v>219</v>
      </c>
      <c r="C1153" s="22">
        <v>117007</v>
      </c>
      <c r="D1153" s="22">
        <v>410003</v>
      </c>
      <c r="E1153" s="22" t="str">
        <f t="shared" si="17"/>
        <v>117007410003</v>
      </c>
      <c r="F1153" s="37">
        <v>0</v>
      </c>
      <c r="G1153" s="37">
        <v>0</v>
      </c>
      <c r="H1153" s="37">
        <v>0</v>
      </c>
      <c r="I1153" s="37">
        <v>0</v>
      </c>
      <c r="J1153" s="37">
        <v>0</v>
      </c>
      <c r="K1153" s="37">
        <v>0</v>
      </c>
      <c r="L1153" s="37">
        <v>161.94</v>
      </c>
      <c r="M1153" s="37">
        <v>124.32</v>
      </c>
      <c r="N1153" s="37">
        <v>64.349999999999994</v>
      </c>
    </row>
    <row r="1154" spans="1:14">
      <c r="A1154" s="22" t="s">
        <v>45</v>
      </c>
      <c r="B1154" s="22" t="s">
        <v>240</v>
      </c>
      <c r="C1154" s="22">
        <v>117007</v>
      </c>
      <c r="D1154" s="22">
        <v>500118</v>
      </c>
      <c r="E1154" s="22" t="str">
        <f t="shared" si="17"/>
        <v>117007500118</v>
      </c>
      <c r="F1154" s="37">
        <v>1400</v>
      </c>
      <c r="G1154" s="37">
        <v>1400</v>
      </c>
      <c r="H1154" s="37">
        <v>0</v>
      </c>
      <c r="I1154" s="37">
        <v>0</v>
      </c>
      <c r="J1154" s="37">
        <v>0</v>
      </c>
      <c r="K1154" s="37">
        <v>0</v>
      </c>
      <c r="L1154" s="37">
        <v>0</v>
      </c>
      <c r="M1154" s="37">
        <v>200</v>
      </c>
      <c r="N1154" s="37">
        <v>0</v>
      </c>
    </row>
    <row r="1155" spans="1:14">
      <c r="A1155" s="22" t="s">
        <v>46</v>
      </c>
      <c r="B1155" s="22" t="s">
        <v>218</v>
      </c>
      <c r="C1155" s="22">
        <v>117008</v>
      </c>
      <c r="D1155" s="22">
        <v>410001</v>
      </c>
      <c r="E1155" s="22" t="str">
        <f t="shared" ref="E1155:E1218" si="18">CONCATENATE(C1155,D1155)</f>
        <v>117008410001</v>
      </c>
      <c r="F1155" s="37">
        <v>1200</v>
      </c>
      <c r="G1155" s="37">
        <v>1200</v>
      </c>
      <c r="H1155" s="37">
        <v>0</v>
      </c>
      <c r="I1155" s="37">
        <v>0</v>
      </c>
      <c r="J1155" s="37">
        <v>0</v>
      </c>
      <c r="K1155" s="37">
        <v>0</v>
      </c>
      <c r="L1155" s="37">
        <v>516.08000000000004</v>
      </c>
      <c r="M1155" s="37">
        <v>0</v>
      </c>
      <c r="N1155" s="37">
        <v>0</v>
      </c>
    </row>
    <row r="1156" spans="1:14">
      <c r="A1156" s="22" t="s">
        <v>46</v>
      </c>
      <c r="B1156" s="22" t="s">
        <v>219</v>
      </c>
      <c r="C1156" s="22">
        <v>117008</v>
      </c>
      <c r="D1156" s="22">
        <v>410003</v>
      </c>
      <c r="E1156" s="22" t="str">
        <f t="shared" si="18"/>
        <v>117008410003</v>
      </c>
      <c r="F1156" s="37">
        <v>0</v>
      </c>
      <c r="G1156" s="37">
        <v>0</v>
      </c>
      <c r="H1156" s="37">
        <v>0</v>
      </c>
      <c r="I1156" s="37">
        <v>0</v>
      </c>
      <c r="J1156" s="37">
        <v>0</v>
      </c>
      <c r="K1156" s="37">
        <v>0</v>
      </c>
      <c r="L1156" s="37">
        <v>159.6</v>
      </c>
      <c r="M1156" s="37">
        <v>266.10000000000002</v>
      </c>
      <c r="N1156" s="37">
        <v>85.26</v>
      </c>
    </row>
    <row r="1157" spans="1:14">
      <c r="A1157" s="22" t="s">
        <v>46</v>
      </c>
      <c r="B1157" s="22" t="s">
        <v>220</v>
      </c>
      <c r="C1157" s="22">
        <v>117008</v>
      </c>
      <c r="D1157" s="22">
        <v>410004</v>
      </c>
      <c r="E1157" s="22" t="str">
        <f t="shared" si="18"/>
        <v>117008410004</v>
      </c>
      <c r="F1157" s="37">
        <v>1400</v>
      </c>
      <c r="G1157" s="37">
        <v>1400</v>
      </c>
      <c r="H1157" s="37">
        <v>0</v>
      </c>
      <c r="I1157" s="37">
        <v>0</v>
      </c>
      <c r="J1157" s="37">
        <v>0</v>
      </c>
      <c r="K1157" s="37">
        <v>0</v>
      </c>
      <c r="L1157" s="37">
        <v>1194.6400000000001</v>
      </c>
      <c r="M1157" s="37">
        <v>0</v>
      </c>
      <c r="N1157" s="37">
        <v>0</v>
      </c>
    </row>
    <row r="1158" spans="1:14">
      <c r="A1158" s="22" t="s">
        <v>46</v>
      </c>
      <c r="B1158" s="22" t="s">
        <v>240</v>
      </c>
      <c r="C1158" s="22">
        <v>117008</v>
      </c>
      <c r="D1158" s="22">
        <v>500118</v>
      </c>
      <c r="E1158" s="22" t="str">
        <f t="shared" si="18"/>
        <v>117008500118</v>
      </c>
      <c r="F1158" s="37">
        <v>3000</v>
      </c>
      <c r="G1158" s="37">
        <v>3000</v>
      </c>
      <c r="H1158" s="37">
        <v>0</v>
      </c>
      <c r="I1158" s="37">
        <v>0</v>
      </c>
      <c r="J1158" s="37">
        <v>0</v>
      </c>
      <c r="K1158" s="37">
        <v>0</v>
      </c>
      <c r="L1158" s="37">
        <v>0</v>
      </c>
      <c r="M1158" s="37">
        <v>0</v>
      </c>
      <c r="N1158" s="37">
        <v>0</v>
      </c>
    </row>
    <row r="1159" spans="1:14">
      <c r="A1159" s="22" t="s">
        <v>47</v>
      </c>
      <c r="B1159" s="22" t="s">
        <v>219</v>
      </c>
      <c r="C1159" s="22">
        <v>117009</v>
      </c>
      <c r="D1159" s="22">
        <v>410003</v>
      </c>
      <c r="E1159" s="22" t="str">
        <f t="shared" si="18"/>
        <v>117009410003</v>
      </c>
      <c r="F1159" s="37">
        <v>0</v>
      </c>
      <c r="G1159" s="37">
        <v>0</v>
      </c>
      <c r="H1159" s="37">
        <v>0</v>
      </c>
      <c r="I1159" s="37">
        <v>0</v>
      </c>
      <c r="J1159" s="37">
        <v>0</v>
      </c>
      <c r="K1159" s="37">
        <v>0</v>
      </c>
      <c r="L1159" s="37">
        <v>0</v>
      </c>
      <c r="M1159" s="37">
        <v>33.5</v>
      </c>
      <c r="N1159" s="37">
        <v>80.16</v>
      </c>
    </row>
    <row r="1160" spans="1:14">
      <c r="A1160" s="22" t="s">
        <v>47</v>
      </c>
      <c r="B1160" s="22" t="s">
        <v>220</v>
      </c>
      <c r="C1160" s="22">
        <v>117009</v>
      </c>
      <c r="D1160" s="22">
        <v>410004</v>
      </c>
      <c r="E1160" s="22" t="str">
        <f t="shared" si="18"/>
        <v>117009410004</v>
      </c>
      <c r="F1160" s="37">
        <v>1200</v>
      </c>
      <c r="G1160" s="37">
        <v>1200</v>
      </c>
      <c r="H1160" s="37">
        <v>1200</v>
      </c>
      <c r="I1160" s="37">
        <v>0</v>
      </c>
      <c r="J1160" s="37">
        <v>1200</v>
      </c>
      <c r="K1160" s="37">
        <v>1193.82</v>
      </c>
      <c r="L1160" s="37">
        <v>1198.4100000000001</v>
      </c>
      <c r="M1160" s="37">
        <v>998.97</v>
      </c>
      <c r="N1160" s="37">
        <v>0</v>
      </c>
    </row>
    <row r="1161" spans="1:14">
      <c r="A1161" s="22" t="s">
        <v>47</v>
      </c>
      <c r="B1161" s="22" t="s">
        <v>231</v>
      </c>
      <c r="C1161" s="22">
        <v>117009</v>
      </c>
      <c r="D1161" s="22">
        <v>500107</v>
      </c>
      <c r="E1161" s="22" t="str">
        <f t="shared" si="18"/>
        <v>117009500107</v>
      </c>
      <c r="F1161" s="37">
        <v>350</v>
      </c>
      <c r="G1161" s="37">
        <v>350</v>
      </c>
      <c r="H1161" s="37">
        <v>0</v>
      </c>
      <c r="I1161" s="37">
        <v>0</v>
      </c>
      <c r="J1161" s="37">
        <v>0</v>
      </c>
      <c r="K1161" s="37">
        <v>0</v>
      </c>
      <c r="L1161" s="37">
        <v>0</v>
      </c>
      <c r="M1161" s="37">
        <v>0</v>
      </c>
      <c r="N1161" s="37">
        <v>0</v>
      </c>
    </row>
    <row r="1162" spans="1:14">
      <c r="A1162" s="22" t="s">
        <v>47</v>
      </c>
      <c r="B1162" s="22" t="s">
        <v>240</v>
      </c>
      <c r="C1162" s="22">
        <v>117009</v>
      </c>
      <c r="D1162" s="22">
        <v>500118</v>
      </c>
      <c r="E1162" s="22" t="str">
        <f t="shared" si="18"/>
        <v>117009500118</v>
      </c>
      <c r="F1162" s="37">
        <v>2000</v>
      </c>
      <c r="G1162" s="37">
        <v>2000</v>
      </c>
      <c r="H1162" s="37">
        <v>0</v>
      </c>
      <c r="I1162" s="37">
        <v>0</v>
      </c>
      <c r="J1162" s="37">
        <v>0</v>
      </c>
      <c r="K1162" s="37">
        <v>135.09</v>
      </c>
      <c r="L1162" s="37">
        <v>0</v>
      </c>
      <c r="M1162" s="37">
        <v>0</v>
      </c>
      <c r="N1162" s="37">
        <v>0</v>
      </c>
    </row>
    <row r="1163" spans="1:14">
      <c r="A1163" s="22" t="s">
        <v>791</v>
      </c>
      <c r="B1163" s="22" t="s">
        <v>218</v>
      </c>
      <c r="C1163" s="22">
        <v>117100</v>
      </c>
      <c r="D1163" s="22">
        <v>410001</v>
      </c>
      <c r="E1163" s="22" t="str">
        <f t="shared" si="18"/>
        <v>117100410001</v>
      </c>
      <c r="F1163" s="37">
        <v>0</v>
      </c>
      <c r="G1163" s="37">
        <v>0</v>
      </c>
      <c r="H1163" s="37">
        <v>0</v>
      </c>
      <c r="I1163" s="37">
        <v>0</v>
      </c>
      <c r="J1163" s="37">
        <v>0</v>
      </c>
      <c r="K1163" s="37">
        <v>0</v>
      </c>
      <c r="L1163" s="37">
        <v>50.44</v>
      </c>
      <c r="M1163" s="37">
        <v>0</v>
      </c>
      <c r="N1163" s="37">
        <v>0</v>
      </c>
    </row>
    <row r="1164" spans="1:14">
      <c r="A1164" s="22" t="s">
        <v>791</v>
      </c>
      <c r="B1164" s="22" t="s">
        <v>220</v>
      </c>
      <c r="C1164" s="22">
        <v>117100</v>
      </c>
      <c r="D1164" s="22">
        <v>410004</v>
      </c>
      <c r="E1164" s="22" t="str">
        <f t="shared" si="18"/>
        <v>117100410004</v>
      </c>
      <c r="F1164" s="37">
        <v>7500</v>
      </c>
      <c r="G1164" s="37">
        <v>7500</v>
      </c>
      <c r="H1164" s="37">
        <v>0</v>
      </c>
      <c r="I1164" s="37">
        <v>0</v>
      </c>
      <c r="J1164" s="37">
        <v>0</v>
      </c>
      <c r="K1164" s="37">
        <v>193.8</v>
      </c>
      <c r="L1164" s="37">
        <v>103.98</v>
      </c>
      <c r="M1164" s="37">
        <v>0</v>
      </c>
      <c r="N1164" s="37">
        <v>0</v>
      </c>
    </row>
    <row r="1165" spans="1:14">
      <c r="A1165" s="22" t="s">
        <v>791</v>
      </c>
      <c r="B1165" s="22" t="s">
        <v>221</v>
      </c>
      <c r="C1165" s="22">
        <v>117100</v>
      </c>
      <c r="D1165" s="22">
        <v>410005</v>
      </c>
      <c r="E1165" s="22" t="str">
        <f t="shared" si="18"/>
        <v>117100410005</v>
      </c>
      <c r="F1165" s="37">
        <v>2000</v>
      </c>
      <c r="G1165" s="37">
        <v>2000</v>
      </c>
      <c r="H1165" s="37">
        <v>0</v>
      </c>
      <c r="I1165" s="37">
        <v>0</v>
      </c>
      <c r="J1165" s="37">
        <v>0</v>
      </c>
      <c r="K1165" s="37">
        <v>1884.47</v>
      </c>
      <c r="L1165" s="37">
        <v>472.52</v>
      </c>
      <c r="M1165" s="37">
        <v>0</v>
      </c>
      <c r="N1165" s="37">
        <v>0</v>
      </c>
    </row>
    <row r="1166" spans="1:14">
      <c r="A1166" s="22" t="s">
        <v>791</v>
      </c>
      <c r="B1166" s="22" t="s">
        <v>230</v>
      </c>
      <c r="C1166" s="22">
        <v>117100</v>
      </c>
      <c r="D1166" s="22">
        <v>500105</v>
      </c>
      <c r="E1166" s="22" t="str">
        <f t="shared" si="18"/>
        <v>117100500105</v>
      </c>
      <c r="F1166" s="37">
        <v>0</v>
      </c>
      <c r="G1166" s="37">
        <v>0</v>
      </c>
      <c r="H1166" s="37">
        <v>0</v>
      </c>
      <c r="I1166" s="37">
        <v>0</v>
      </c>
      <c r="J1166" s="37">
        <v>0</v>
      </c>
      <c r="K1166" s="37">
        <v>1500</v>
      </c>
      <c r="L1166" s="37">
        <v>0</v>
      </c>
      <c r="M1166" s="37">
        <v>0</v>
      </c>
      <c r="N1166" s="37">
        <v>0</v>
      </c>
    </row>
    <row r="1167" spans="1:14">
      <c r="A1167" s="22" t="s">
        <v>791</v>
      </c>
      <c r="B1167" s="22" t="s">
        <v>237</v>
      </c>
      <c r="C1167" s="22">
        <v>117100</v>
      </c>
      <c r="D1167" s="22">
        <v>500115</v>
      </c>
      <c r="E1167" s="22" t="str">
        <f t="shared" si="18"/>
        <v>117100500115</v>
      </c>
      <c r="F1167" s="37">
        <v>0</v>
      </c>
      <c r="G1167" s="37">
        <v>0</v>
      </c>
      <c r="H1167" s="37">
        <v>0</v>
      </c>
      <c r="I1167" s="37">
        <v>0</v>
      </c>
      <c r="J1167" s="37">
        <v>0</v>
      </c>
      <c r="K1167" s="37">
        <v>0</v>
      </c>
      <c r="L1167" s="37">
        <v>75</v>
      </c>
      <c r="M1167" s="37">
        <v>0</v>
      </c>
      <c r="N1167" s="37">
        <v>0</v>
      </c>
    </row>
    <row r="1168" spans="1:14">
      <c r="A1168" s="22" t="s">
        <v>791</v>
      </c>
      <c r="B1168" s="22" t="s">
        <v>240</v>
      </c>
      <c r="C1168" s="22">
        <v>117100</v>
      </c>
      <c r="D1168" s="22">
        <v>500118</v>
      </c>
      <c r="E1168" s="22" t="str">
        <f t="shared" si="18"/>
        <v>117100500118</v>
      </c>
      <c r="F1168" s="37">
        <v>2500</v>
      </c>
      <c r="G1168" s="37">
        <v>2500</v>
      </c>
      <c r="H1168" s="37">
        <v>0</v>
      </c>
      <c r="I1168" s="37">
        <v>0</v>
      </c>
      <c r="J1168" s="37">
        <v>0</v>
      </c>
      <c r="K1168" s="37">
        <v>3752.6</v>
      </c>
      <c r="L1168" s="37">
        <v>2687.4</v>
      </c>
      <c r="M1168" s="37">
        <v>0</v>
      </c>
      <c r="N1168" s="37">
        <v>0</v>
      </c>
    </row>
    <row r="1169" spans="1:14">
      <c r="A1169" s="22" t="s">
        <v>791</v>
      </c>
      <c r="B1169" s="22" t="s">
        <v>63</v>
      </c>
      <c r="C1169" s="22">
        <v>117100</v>
      </c>
      <c r="D1169" s="22">
        <v>500126</v>
      </c>
      <c r="E1169" s="22" t="str">
        <f t="shared" si="18"/>
        <v>117100500126</v>
      </c>
      <c r="F1169" s="37">
        <v>0</v>
      </c>
      <c r="G1169" s="37">
        <v>0</v>
      </c>
      <c r="H1169" s="37">
        <v>0</v>
      </c>
      <c r="I1169" s="37">
        <v>0</v>
      </c>
      <c r="J1169" s="37">
        <v>0</v>
      </c>
      <c r="K1169" s="37">
        <v>1000</v>
      </c>
      <c r="L1169" s="37">
        <v>0</v>
      </c>
      <c r="M1169" s="37">
        <v>0</v>
      </c>
      <c r="N1169" s="37">
        <v>0</v>
      </c>
    </row>
    <row r="1170" spans="1:14">
      <c r="A1170" s="22" t="s">
        <v>11</v>
      </c>
      <c r="B1170" s="22" t="s">
        <v>823</v>
      </c>
      <c r="C1170" s="22">
        <v>118000</v>
      </c>
      <c r="D1170" s="22">
        <v>140015</v>
      </c>
      <c r="E1170" s="22" t="str">
        <f t="shared" si="18"/>
        <v>118000140015</v>
      </c>
      <c r="F1170" s="37">
        <v>5000</v>
      </c>
      <c r="G1170" s="37">
        <v>5000</v>
      </c>
      <c r="H1170" s="37">
        <v>0</v>
      </c>
      <c r="I1170" s="37">
        <v>0</v>
      </c>
      <c r="J1170" s="37">
        <v>0</v>
      </c>
      <c r="K1170" s="37">
        <v>3079.44</v>
      </c>
      <c r="L1170" s="37">
        <v>8213.49</v>
      </c>
      <c r="M1170" s="37">
        <v>25398.58</v>
      </c>
      <c r="N1170" s="37">
        <v>0</v>
      </c>
    </row>
    <row r="1171" spans="1:14">
      <c r="A1171" s="22" t="s">
        <v>11</v>
      </c>
      <c r="B1171" s="22" t="s">
        <v>190</v>
      </c>
      <c r="C1171" s="22">
        <v>118000</v>
      </c>
      <c r="D1171" s="22">
        <v>230010</v>
      </c>
      <c r="E1171" s="22" t="str">
        <f t="shared" si="18"/>
        <v>118000230010</v>
      </c>
      <c r="F1171" s="37">
        <v>0</v>
      </c>
      <c r="G1171" s="37">
        <v>0</v>
      </c>
      <c r="H1171" s="37">
        <v>0</v>
      </c>
      <c r="I1171" s="37">
        <v>0</v>
      </c>
      <c r="J1171" s="37">
        <v>0</v>
      </c>
      <c r="K1171" s="37">
        <v>6876.87</v>
      </c>
      <c r="L1171" s="37">
        <v>6787.42</v>
      </c>
      <c r="M1171" s="37">
        <v>39679.14</v>
      </c>
      <c r="N1171" s="37">
        <v>4988.3999999999996</v>
      </c>
    </row>
    <row r="1172" spans="1:14">
      <c r="A1172" s="22" t="s">
        <v>11</v>
      </c>
      <c r="B1172" s="22" t="s">
        <v>192</v>
      </c>
      <c r="C1172" s="22">
        <v>118000</v>
      </c>
      <c r="D1172" s="22">
        <v>230020</v>
      </c>
      <c r="E1172" s="22" t="str">
        <f t="shared" si="18"/>
        <v>118000230020</v>
      </c>
      <c r="F1172" s="37">
        <v>1500</v>
      </c>
      <c r="G1172" s="37">
        <v>1500</v>
      </c>
      <c r="H1172" s="37">
        <v>0</v>
      </c>
      <c r="I1172" s="37">
        <v>0</v>
      </c>
      <c r="J1172" s="37">
        <v>0</v>
      </c>
      <c r="K1172" s="37">
        <v>1164.6500000000001</v>
      </c>
      <c r="L1172" s="37">
        <v>4971.04</v>
      </c>
      <c r="M1172" s="37">
        <v>3643</v>
      </c>
      <c r="N1172" s="37">
        <v>3713.26</v>
      </c>
    </row>
    <row r="1173" spans="1:14">
      <c r="A1173" s="22" t="s">
        <v>11</v>
      </c>
      <c r="B1173" s="22" t="s">
        <v>194</v>
      </c>
      <c r="C1173" s="22">
        <v>118000</v>
      </c>
      <c r="D1173" s="22">
        <v>230050</v>
      </c>
      <c r="E1173" s="22" t="str">
        <f t="shared" si="18"/>
        <v>118000230050</v>
      </c>
      <c r="F1173" s="37">
        <v>27769</v>
      </c>
      <c r="G1173" s="37">
        <v>27769</v>
      </c>
      <c r="H1173" s="37">
        <v>1680</v>
      </c>
      <c r="I1173" s="37">
        <v>1680</v>
      </c>
      <c r="J1173" s="37">
        <v>0</v>
      </c>
      <c r="K1173" s="37">
        <v>15737</v>
      </c>
      <c r="L1173" s="37">
        <v>48003</v>
      </c>
      <c r="M1173" s="37">
        <v>53137.5</v>
      </c>
      <c r="N1173" s="37">
        <v>34799</v>
      </c>
    </row>
    <row r="1174" spans="1:14">
      <c r="A1174" s="22" t="s">
        <v>11</v>
      </c>
      <c r="B1174" s="22" t="s">
        <v>218</v>
      </c>
      <c r="C1174" s="22">
        <v>118000</v>
      </c>
      <c r="D1174" s="22">
        <v>410001</v>
      </c>
      <c r="E1174" s="22" t="str">
        <f t="shared" si="18"/>
        <v>118000410001</v>
      </c>
      <c r="F1174" s="37">
        <v>0</v>
      </c>
      <c r="G1174" s="37">
        <v>0</v>
      </c>
      <c r="H1174" s="37">
        <v>0</v>
      </c>
      <c r="I1174" s="37">
        <v>0</v>
      </c>
      <c r="J1174" s="37">
        <v>0</v>
      </c>
      <c r="K1174" s="37">
        <v>315.5</v>
      </c>
      <c r="L1174" s="37">
        <v>1486.56</v>
      </c>
      <c r="M1174" s="37">
        <v>16117.39</v>
      </c>
      <c r="N1174" s="37">
        <v>0</v>
      </c>
    </row>
    <row r="1175" spans="1:14">
      <c r="A1175" s="22" t="s">
        <v>11</v>
      </c>
      <c r="B1175" s="22" t="s">
        <v>219</v>
      </c>
      <c r="C1175" s="22">
        <v>118000</v>
      </c>
      <c r="D1175" s="22">
        <v>410003</v>
      </c>
      <c r="E1175" s="22" t="str">
        <f t="shared" si="18"/>
        <v>118000410003</v>
      </c>
      <c r="F1175" s="37">
        <v>350</v>
      </c>
      <c r="G1175" s="37">
        <v>350</v>
      </c>
      <c r="H1175" s="37">
        <v>0</v>
      </c>
      <c r="I1175" s="37">
        <v>0</v>
      </c>
      <c r="J1175" s="37">
        <v>0</v>
      </c>
      <c r="K1175" s="37">
        <v>0</v>
      </c>
      <c r="L1175" s="37">
        <v>6</v>
      </c>
      <c r="M1175" s="37">
        <v>763.49</v>
      </c>
      <c r="N1175" s="37">
        <v>0</v>
      </c>
    </row>
    <row r="1176" spans="1:14">
      <c r="A1176" s="22" t="s">
        <v>11</v>
      </c>
      <c r="B1176" s="22" t="s">
        <v>220</v>
      </c>
      <c r="C1176" s="22">
        <v>118000</v>
      </c>
      <c r="D1176" s="22">
        <v>410004</v>
      </c>
      <c r="E1176" s="22" t="str">
        <f t="shared" si="18"/>
        <v>118000410004</v>
      </c>
      <c r="F1176" s="37">
        <v>22000</v>
      </c>
      <c r="G1176" s="37">
        <v>22000</v>
      </c>
      <c r="H1176" s="37">
        <v>0</v>
      </c>
      <c r="I1176" s="37">
        <v>0</v>
      </c>
      <c r="J1176" s="37">
        <v>0</v>
      </c>
      <c r="K1176" s="37">
        <v>9247.27</v>
      </c>
      <c r="L1176" s="37">
        <v>13596.86</v>
      </c>
      <c r="M1176" s="37">
        <v>1439.2</v>
      </c>
      <c r="N1176" s="37">
        <v>26408.78</v>
      </c>
    </row>
    <row r="1177" spans="1:14">
      <c r="A1177" s="22" t="s">
        <v>11</v>
      </c>
      <c r="B1177" s="22" t="s">
        <v>221</v>
      </c>
      <c r="C1177" s="22">
        <v>118000</v>
      </c>
      <c r="D1177" s="22">
        <v>410005</v>
      </c>
      <c r="E1177" s="22" t="str">
        <f t="shared" si="18"/>
        <v>118000410005</v>
      </c>
      <c r="F1177" s="37">
        <v>1000</v>
      </c>
      <c r="G1177" s="37">
        <v>1000</v>
      </c>
      <c r="H1177" s="37">
        <v>0</v>
      </c>
      <c r="I1177" s="37">
        <v>0</v>
      </c>
      <c r="J1177" s="37">
        <v>0</v>
      </c>
      <c r="K1177" s="37">
        <v>834.71</v>
      </c>
      <c r="L1177" s="37">
        <v>230.98</v>
      </c>
      <c r="M1177" s="37">
        <v>978.06</v>
      </c>
      <c r="N1177" s="37">
        <v>0</v>
      </c>
    </row>
    <row r="1178" spans="1:14">
      <c r="A1178" s="22" t="s">
        <v>11</v>
      </c>
      <c r="B1178" s="22" t="s">
        <v>73</v>
      </c>
      <c r="C1178" s="22">
        <v>118000</v>
      </c>
      <c r="D1178" s="22">
        <v>500007</v>
      </c>
      <c r="E1178" s="22" t="str">
        <f t="shared" si="18"/>
        <v>118000500007</v>
      </c>
      <c r="F1178" s="37">
        <v>3000</v>
      </c>
      <c r="G1178" s="37">
        <v>3000</v>
      </c>
      <c r="H1178" s="37">
        <v>0</v>
      </c>
      <c r="I1178" s="37">
        <v>0</v>
      </c>
      <c r="J1178" s="37">
        <v>0</v>
      </c>
      <c r="K1178" s="37">
        <v>4965.82</v>
      </c>
      <c r="L1178" s="37">
        <v>4051.51</v>
      </c>
      <c r="M1178" s="37">
        <v>5181.8100000000004</v>
      </c>
      <c r="N1178" s="37">
        <v>1960.64</v>
      </c>
    </row>
    <row r="1179" spans="1:14">
      <c r="A1179" s="22" t="s">
        <v>11</v>
      </c>
      <c r="B1179" s="22" t="s">
        <v>229</v>
      </c>
      <c r="C1179" s="22">
        <v>118000</v>
      </c>
      <c r="D1179" s="22">
        <v>500104</v>
      </c>
      <c r="E1179" s="22" t="str">
        <f t="shared" si="18"/>
        <v>118000500104</v>
      </c>
      <c r="F1179" s="37">
        <v>142827</v>
      </c>
      <c r="G1179" s="37">
        <v>142827</v>
      </c>
      <c r="H1179" s="37">
        <v>0</v>
      </c>
      <c r="I1179" s="37">
        <v>0</v>
      </c>
      <c r="J1179" s="37">
        <v>0</v>
      </c>
      <c r="K1179" s="37">
        <v>11594.99</v>
      </c>
      <c r="L1179" s="37">
        <v>76773.37</v>
      </c>
      <c r="M1179" s="37">
        <v>186201.35</v>
      </c>
      <c r="N1179" s="37">
        <v>372413.22</v>
      </c>
    </row>
    <row r="1180" spans="1:14">
      <c r="A1180" s="22" t="s">
        <v>11</v>
      </c>
      <c r="B1180" s="22" t="s">
        <v>78</v>
      </c>
      <c r="C1180" s="22">
        <v>118000</v>
      </c>
      <c r="D1180" s="22">
        <v>500113</v>
      </c>
      <c r="E1180" s="22" t="str">
        <f t="shared" si="18"/>
        <v>118000500113</v>
      </c>
      <c r="F1180" s="37">
        <v>41</v>
      </c>
      <c r="G1180" s="37">
        <v>41</v>
      </c>
      <c r="H1180" s="37">
        <v>25.5</v>
      </c>
      <c r="I1180" s="37">
        <v>25.5</v>
      </c>
      <c r="J1180" s="37">
        <v>0</v>
      </c>
      <c r="K1180" s="37">
        <v>0</v>
      </c>
      <c r="L1180" s="37">
        <v>0</v>
      </c>
      <c r="M1180" s="37">
        <v>0</v>
      </c>
      <c r="N1180" s="37">
        <v>245</v>
      </c>
    </row>
    <row r="1181" spans="1:14">
      <c r="A1181" s="22" t="s">
        <v>11</v>
      </c>
      <c r="B1181" s="22" t="s">
        <v>236</v>
      </c>
      <c r="C1181" s="22">
        <v>118000</v>
      </c>
      <c r="D1181" s="22">
        <v>500114</v>
      </c>
      <c r="E1181" s="22" t="str">
        <f t="shared" si="18"/>
        <v>118000500114</v>
      </c>
      <c r="F1181" s="37">
        <v>111000</v>
      </c>
      <c r="G1181" s="37">
        <v>111000</v>
      </c>
      <c r="H1181" s="37">
        <v>101640</v>
      </c>
      <c r="I1181" s="37">
        <v>101640</v>
      </c>
      <c r="J1181" s="37">
        <v>0</v>
      </c>
      <c r="K1181" s="37">
        <v>108354</v>
      </c>
      <c r="L1181" s="37">
        <v>74905.740000000005</v>
      </c>
      <c r="M1181" s="37">
        <v>63218.05</v>
      </c>
      <c r="N1181" s="37">
        <v>37409.06</v>
      </c>
    </row>
    <row r="1182" spans="1:14">
      <c r="A1182" s="22" t="s">
        <v>11</v>
      </c>
      <c r="B1182" s="22" t="s">
        <v>237</v>
      </c>
      <c r="C1182" s="22">
        <v>118000</v>
      </c>
      <c r="D1182" s="22">
        <v>500115</v>
      </c>
      <c r="E1182" s="22" t="str">
        <f t="shared" si="18"/>
        <v>118000500115</v>
      </c>
      <c r="F1182" s="37">
        <v>0</v>
      </c>
      <c r="G1182" s="37">
        <v>0</v>
      </c>
      <c r="H1182" s="37">
        <v>0</v>
      </c>
      <c r="I1182" s="37">
        <v>0</v>
      </c>
      <c r="J1182" s="37">
        <v>0</v>
      </c>
      <c r="K1182" s="37">
        <v>0</v>
      </c>
      <c r="L1182" s="37">
        <v>0</v>
      </c>
      <c r="M1182" s="37">
        <v>0</v>
      </c>
      <c r="N1182" s="37">
        <v>3356.09</v>
      </c>
    </row>
    <row r="1183" spans="1:14">
      <c r="A1183" s="22" t="s">
        <v>11</v>
      </c>
      <c r="B1183" s="22" t="s">
        <v>239</v>
      </c>
      <c r="C1183" s="22">
        <v>118000</v>
      </c>
      <c r="D1183" s="22">
        <v>500117</v>
      </c>
      <c r="E1183" s="22" t="str">
        <f t="shared" si="18"/>
        <v>118000500117</v>
      </c>
      <c r="F1183" s="37">
        <v>0</v>
      </c>
      <c r="G1183" s="37">
        <v>0</v>
      </c>
      <c r="H1183" s="37">
        <v>0</v>
      </c>
      <c r="I1183" s="37">
        <v>0</v>
      </c>
      <c r="J1183" s="37">
        <v>0</v>
      </c>
      <c r="K1183" s="37">
        <v>0</v>
      </c>
      <c r="L1183" s="37">
        <v>0</v>
      </c>
      <c r="M1183" s="37">
        <v>1230</v>
      </c>
      <c r="N1183" s="37">
        <v>0</v>
      </c>
    </row>
    <row r="1184" spans="1:14">
      <c r="A1184" s="22" t="s">
        <v>11</v>
      </c>
      <c r="B1184" s="22" t="s">
        <v>240</v>
      </c>
      <c r="C1184" s="22">
        <v>118000</v>
      </c>
      <c r="D1184" s="22">
        <v>500118</v>
      </c>
      <c r="E1184" s="22" t="str">
        <f t="shared" si="18"/>
        <v>118000500118</v>
      </c>
      <c r="F1184" s="37">
        <v>10000</v>
      </c>
      <c r="G1184" s="37">
        <v>10000</v>
      </c>
      <c r="H1184" s="37">
        <v>0</v>
      </c>
      <c r="I1184" s="37">
        <v>0</v>
      </c>
      <c r="J1184" s="37">
        <v>0</v>
      </c>
      <c r="K1184" s="37">
        <v>5928.76</v>
      </c>
      <c r="L1184" s="37">
        <v>9407.19</v>
      </c>
      <c r="M1184" s="37">
        <v>12577.06</v>
      </c>
      <c r="N1184" s="37">
        <v>12078.74</v>
      </c>
    </row>
    <row r="1185" spans="1:14">
      <c r="A1185" s="22" t="s">
        <v>11</v>
      </c>
      <c r="B1185" s="22" t="s">
        <v>82</v>
      </c>
      <c r="C1185" s="22">
        <v>118000</v>
      </c>
      <c r="D1185" s="22">
        <v>500122</v>
      </c>
      <c r="E1185" s="22" t="str">
        <f t="shared" si="18"/>
        <v>118000500122</v>
      </c>
      <c r="F1185" s="37">
        <v>10923</v>
      </c>
      <c r="G1185" s="37">
        <v>10923</v>
      </c>
      <c r="H1185" s="37">
        <v>0</v>
      </c>
      <c r="I1185" s="37">
        <v>0</v>
      </c>
      <c r="J1185" s="37">
        <v>0</v>
      </c>
      <c r="K1185" s="37">
        <v>10923.74</v>
      </c>
      <c r="L1185" s="37">
        <v>12121.36</v>
      </c>
      <c r="M1185" s="37">
        <v>9723.61</v>
      </c>
      <c r="N1185" s="37">
        <v>0</v>
      </c>
    </row>
    <row r="1186" spans="1:14">
      <c r="A1186" s="22" t="s">
        <v>11</v>
      </c>
      <c r="B1186" s="22" t="s">
        <v>66</v>
      </c>
      <c r="C1186" s="22">
        <v>118000</v>
      </c>
      <c r="D1186" s="22">
        <v>500124</v>
      </c>
      <c r="E1186" s="22" t="str">
        <f t="shared" si="18"/>
        <v>118000500124</v>
      </c>
      <c r="F1186" s="37">
        <v>1500</v>
      </c>
      <c r="G1186" s="37">
        <v>1500</v>
      </c>
      <c r="H1186" s="37">
        <v>0</v>
      </c>
      <c r="I1186" s="37">
        <v>0</v>
      </c>
      <c r="J1186" s="37">
        <v>0</v>
      </c>
      <c r="K1186" s="37">
        <v>1482.72</v>
      </c>
      <c r="L1186" s="37">
        <v>1760.37</v>
      </c>
      <c r="M1186" s="37">
        <v>0</v>
      </c>
      <c r="N1186" s="37">
        <v>0</v>
      </c>
    </row>
    <row r="1187" spans="1:14">
      <c r="A1187" s="22" t="s">
        <v>11</v>
      </c>
      <c r="B1187" s="22" t="s">
        <v>261</v>
      </c>
      <c r="C1187" s="22">
        <v>118000</v>
      </c>
      <c r="D1187" s="22">
        <v>640004</v>
      </c>
      <c r="E1187" s="22" t="str">
        <f t="shared" si="18"/>
        <v>118000640004</v>
      </c>
      <c r="F1187" s="37">
        <v>0</v>
      </c>
      <c r="G1187" s="37">
        <v>0</v>
      </c>
      <c r="H1187" s="37">
        <v>0</v>
      </c>
      <c r="I1187" s="37">
        <v>0</v>
      </c>
      <c r="J1187" s="37">
        <v>0</v>
      </c>
      <c r="K1187" s="37">
        <v>8916.0499999999993</v>
      </c>
      <c r="L1187" s="37">
        <v>0</v>
      </c>
      <c r="M1187" s="37">
        <v>2408.15</v>
      </c>
      <c r="N1187" s="37">
        <v>0</v>
      </c>
    </row>
    <row r="1188" spans="1:14">
      <c r="A1188" s="22" t="s">
        <v>11</v>
      </c>
      <c r="B1188" s="22" t="s">
        <v>263</v>
      </c>
      <c r="C1188" s="22">
        <v>118000</v>
      </c>
      <c r="D1188" s="22">
        <v>640011</v>
      </c>
      <c r="E1188" s="22" t="str">
        <f t="shared" si="18"/>
        <v>118000640011</v>
      </c>
      <c r="F1188" s="37">
        <v>0</v>
      </c>
      <c r="G1188" s="37">
        <v>0</v>
      </c>
      <c r="H1188" s="37">
        <v>0</v>
      </c>
      <c r="I1188" s="37">
        <v>0</v>
      </c>
      <c r="J1188" s="37">
        <v>0</v>
      </c>
      <c r="K1188" s="37">
        <v>0</v>
      </c>
      <c r="L1188" s="37">
        <v>0</v>
      </c>
      <c r="M1188" s="37">
        <v>12021.04</v>
      </c>
      <c r="N1188" s="37">
        <v>0</v>
      </c>
    </row>
    <row r="1189" spans="1:14">
      <c r="A1189" s="22" t="s">
        <v>58</v>
      </c>
      <c r="B1189" s="22" t="s">
        <v>236</v>
      </c>
      <c r="C1189" s="22">
        <v>118001</v>
      </c>
      <c r="D1189" s="22">
        <v>500114</v>
      </c>
      <c r="E1189" s="22" t="str">
        <f t="shared" si="18"/>
        <v>118001500114</v>
      </c>
      <c r="F1189" s="37">
        <v>0</v>
      </c>
      <c r="G1189" s="37">
        <v>0</v>
      </c>
      <c r="H1189" s="37">
        <v>0</v>
      </c>
      <c r="I1189" s="37">
        <v>0</v>
      </c>
      <c r="J1189" s="37">
        <v>0</v>
      </c>
      <c r="K1189" s="37">
        <v>0</v>
      </c>
      <c r="L1189" s="37">
        <v>33949.06</v>
      </c>
      <c r="M1189" s="37">
        <v>34000</v>
      </c>
      <c r="N1189" s="37">
        <v>66743</v>
      </c>
    </row>
    <row r="1190" spans="1:14">
      <c r="A1190" s="22" t="s">
        <v>149</v>
      </c>
      <c r="B1190" s="22" t="s">
        <v>823</v>
      </c>
      <c r="C1190" s="22">
        <v>118002</v>
      </c>
      <c r="D1190" s="22">
        <v>140015</v>
      </c>
      <c r="E1190" s="22" t="str">
        <f t="shared" si="18"/>
        <v>118002140015</v>
      </c>
      <c r="F1190" s="37">
        <v>0</v>
      </c>
      <c r="G1190" s="37">
        <v>0</v>
      </c>
      <c r="H1190" s="37">
        <v>0</v>
      </c>
      <c r="I1190" s="37">
        <v>0</v>
      </c>
      <c r="J1190" s="37">
        <v>0</v>
      </c>
      <c r="K1190" s="37">
        <v>1437.04</v>
      </c>
      <c r="L1190" s="37">
        <v>0</v>
      </c>
      <c r="M1190" s="37">
        <v>0</v>
      </c>
      <c r="N1190" s="37">
        <v>0</v>
      </c>
    </row>
    <row r="1191" spans="1:14">
      <c r="A1191" s="22" t="s">
        <v>149</v>
      </c>
      <c r="B1191" s="22" t="s">
        <v>190</v>
      </c>
      <c r="C1191" s="22">
        <v>118002</v>
      </c>
      <c r="D1191" s="22">
        <v>230010</v>
      </c>
      <c r="E1191" s="22" t="str">
        <f t="shared" si="18"/>
        <v>118002230010</v>
      </c>
      <c r="F1191" s="37">
        <v>0</v>
      </c>
      <c r="G1191" s="37">
        <v>0</v>
      </c>
      <c r="H1191" s="37">
        <v>0</v>
      </c>
      <c r="I1191" s="37">
        <v>0</v>
      </c>
      <c r="J1191" s="37">
        <v>0</v>
      </c>
      <c r="K1191" s="37">
        <v>218.52</v>
      </c>
      <c r="L1191" s="37">
        <v>293.35000000000002</v>
      </c>
      <c r="M1191" s="37">
        <v>13926.66</v>
      </c>
      <c r="N1191" s="37">
        <v>0</v>
      </c>
    </row>
    <row r="1192" spans="1:14">
      <c r="A1192" s="22" t="s">
        <v>149</v>
      </c>
      <c r="B1192" s="22" t="s">
        <v>192</v>
      </c>
      <c r="C1192" s="22">
        <v>118002</v>
      </c>
      <c r="D1192" s="22">
        <v>230020</v>
      </c>
      <c r="E1192" s="22" t="str">
        <f t="shared" si="18"/>
        <v>118002230020</v>
      </c>
      <c r="F1192" s="37">
        <v>12000</v>
      </c>
      <c r="G1192" s="37">
        <v>12000</v>
      </c>
      <c r="H1192" s="37">
        <v>1040.9000000000001</v>
      </c>
      <c r="I1192" s="37">
        <v>1040.9000000000001</v>
      </c>
      <c r="J1192" s="37">
        <v>0</v>
      </c>
      <c r="K1192" s="37">
        <v>22456.22</v>
      </c>
      <c r="L1192" s="37">
        <v>22433.97</v>
      </c>
      <c r="M1192" s="37">
        <v>8444.0499999999993</v>
      </c>
      <c r="N1192" s="37">
        <v>0</v>
      </c>
    </row>
    <row r="1193" spans="1:14">
      <c r="A1193" s="22" t="s">
        <v>149</v>
      </c>
      <c r="B1193" s="22" t="s">
        <v>194</v>
      </c>
      <c r="C1193" s="22">
        <v>118002</v>
      </c>
      <c r="D1193" s="22">
        <v>230050</v>
      </c>
      <c r="E1193" s="22" t="str">
        <f t="shared" si="18"/>
        <v>118002230050</v>
      </c>
      <c r="F1193" s="37">
        <v>85000</v>
      </c>
      <c r="G1193" s="37">
        <v>85000</v>
      </c>
      <c r="H1193" s="37">
        <v>12458</v>
      </c>
      <c r="I1193" s="37">
        <v>12458</v>
      </c>
      <c r="J1193" s="37">
        <v>0</v>
      </c>
      <c r="K1193" s="37">
        <v>92604</v>
      </c>
      <c r="L1193" s="37">
        <v>80878.25</v>
      </c>
      <c r="M1193" s="37">
        <v>66905.5</v>
      </c>
      <c r="N1193" s="37">
        <v>0</v>
      </c>
    </row>
    <row r="1194" spans="1:14">
      <c r="A1194" s="22" t="s">
        <v>149</v>
      </c>
      <c r="B1194" s="22" t="s">
        <v>218</v>
      </c>
      <c r="C1194" s="22">
        <v>118002</v>
      </c>
      <c r="D1194" s="22">
        <v>410001</v>
      </c>
      <c r="E1194" s="22" t="str">
        <f t="shared" si="18"/>
        <v>118002410001</v>
      </c>
      <c r="F1194" s="37">
        <v>10000</v>
      </c>
      <c r="G1194" s="37">
        <v>10000</v>
      </c>
      <c r="H1194" s="37">
        <v>2581.37</v>
      </c>
      <c r="I1194" s="37">
        <v>2581.37</v>
      </c>
      <c r="J1194" s="37">
        <v>0</v>
      </c>
      <c r="K1194" s="37">
        <v>2554.21</v>
      </c>
      <c r="L1194" s="37">
        <v>14671.85</v>
      </c>
      <c r="M1194" s="37">
        <v>7905.49</v>
      </c>
      <c r="N1194" s="37">
        <v>0</v>
      </c>
    </row>
    <row r="1195" spans="1:14">
      <c r="A1195" s="22" t="s">
        <v>149</v>
      </c>
      <c r="B1195" s="22" t="s">
        <v>219</v>
      </c>
      <c r="C1195" s="22">
        <v>118002</v>
      </c>
      <c r="D1195" s="22">
        <v>410003</v>
      </c>
      <c r="E1195" s="22" t="str">
        <f t="shared" si="18"/>
        <v>118002410003</v>
      </c>
      <c r="F1195" s="37">
        <v>0</v>
      </c>
      <c r="G1195" s="37">
        <v>0</v>
      </c>
      <c r="H1195" s="37">
        <v>0</v>
      </c>
      <c r="I1195" s="37">
        <v>0</v>
      </c>
      <c r="J1195" s="37">
        <v>0</v>
      </c>
      <c r="K1195" s="37">
        <v>4.97</v>
      </c>
      <c r="L1195" s="37">
        <v>0</v>
      </c>
      <c r="M1195" s="37">
        <v>0</v>
      </c>
      <c r="N1195" s="37">
        <v>0</v>
      </c>
    </row>
    <row r="1196" spans="1:14">
      <c r="A1196" s="22" t="s">
        <v>149</v>
      </c>
      <c r="B1196" s="22" t="s">
        <v>220</v>
      </c>
      <c r="C1196" s="22">
        <v>118002</v>
      </c>
      <c r="D1196" s="22">
        <v>410004</v>
      </c>
      <c r="E1196" s="22" t="str">
        <f t="shared" si="18"/>
        <v>118002410004</v>
      </c>
      <c r="F1196" s="37">
        <v>40000</v>
      </c>
      <c r="G1196" s="37">
        <v>40000</v>
      </c>
      <c r="H1196" s="37">
        <v>38500</v>
      </c>
      <c r="I1196" s="37">
        <v>4652.87</v>
      </c>
      <c r="J1196" s="37">
        <v>33847.129999999997</v>
      </c>
      <c r="K1196" s="37">
        <v>29169.279999999999</v>
      </c>
      <c r="L1196" s="37">
        <v>26005.39</v>
      </c>
      <c r="M1196" s="37">
        <v>28748.53</v>
      </c>
      <c r="N1196" s="37">
        <v>0</v>
      </c>
    </row>
    <row r="1197" spans="1:14">
      <c r="A1197" s="22" t="s">
        <v>149</v>
      </c>
      <c r="B1197" s="22" t="s">
        <v>221</v>
      </c>
      <c r="C1197" s="22">
        <v>118002</v>
      </c>
      <c r="D1197" s="22">
        <v>410005</v>
      </c>
      <c r="E1197" s="22" t="str">
        <f t="shared" si="18"/>
        <v>118002410005</v>
      </c>
      <c r="F1197" s="37">
        <v>15000</v>
      </c>
      <c r="G1197" s="37">
        <v>15000</v>
      </c>
      <c r="H1197" s="37">
        <v>3500</v>
      </c>
      <c r="I1197" s="37">
        <v>1399.54</v>
      </c>
      <c r="J1197" s="37">
        <v>2100.46</v>
      </c>
      <c r="K1197" s="37">
        <v>9920.74</v>
      </c>
      <c r="L1197" s="37">
        <v>4904.37</v>
      </c>
      <c r="M1197" s="37">
        <v>5263.08</v>
      </c>
      <c r="N1197" s="37">
        <v>0</v>
      </c>
    </row>
    <row r="1198" spans="1:14">
      <c r="A1198" s="22" t="s">
        <v>149</v>
      </c>
      <c r="B1198" s="22" t="s">
        <v>224</v>
      </c>
      <c r="C1198" s="22">
        <v>118002</v>
      </c>
      <c r="D1198" s="22">
        <v>500008</v>
      </c>
      <c r="E1198" s="22" t="str">
        <f t="shared" si="18"/>
        <v>118002500008</v>
      </c>
      <c r="F1198" s="37">
        <v>0</v>
      </c>
      <c r="G1198" s="37">
        <v>0</v>
      </c>
      <c r="H1198" s="37">
        <v>0</v>
      </c>
      <c r="I1198" s="37">
        <v>0</v>
      </c>
      <c r="J1198" s="37">
        <v>0</v>
      </c>
      <c r="K1198" s="37">
        <v>0</v>
      </c>
      <c r="L1198" s="37">
        <v>1920</v>
      </c>
      <c r="M1198" s="37">
        <v>0</v>
      </c>
      <c r="N1198" s="37">
        <v>0</v>
      </c>
    </row>
    <row r="1199" spans="1:14">
      <c r="A1199" s="22" t="s">
        <v>149</v>
      </c>
      <c r="B1199" s="22" t="s">
        <v>229</v>
      </c>
      <c r="C1199" s="22">
        <v>118002</v>
      </c>
      <c r="D1199" s="22">
        <v>500104</v>
      </c>
      <c r="E1199" s="22" t="str">
        <f t="shared" si="18"/>
        <v>118002500104</v>
      </c>
      <c r="F1199" s="37">
        <v>585518</v>
      </c>
      <c r="G1199" s="37">
        <v>585518</v>
      </c>
      <c r="H1199" s="37">
        <v>329164.99</v>
      </c>
      <c r="I1199" s="37">
        <v>26544.22</v>
      </c>
      <c r="J1199" s="37">
        <v>302620.77</v>
      </c>
      <c r="K1199" s="37">
        <v>401623.52</v>
      </c>
      <c r="L1199" s="37">
        <v>403700.71</v>
      </c>
      <c r="M1199" s="37">
        <v>433858.6</v>
      </c>
      <c r="N1199" s="37">
        <v>0</v>
      </c>
    </row>
    <row r="1200" spans="1:14">
      <c r="A1200" s="22" t="s">
        <v>149</v>
      </c>
      <c r="B1200" s="22" t="s">
        <v>240</v>
      </c>
      <c r="C1200" s="22">
        <v>118002</v>
      </c>
      <c r="D1200" s="22">
        <v>500118</v>
      </c>
      <c r="E1200" s="22" t="str">
        <f t="shared" si="18"/>
        <v>118002500118</v>
      </c>
      <c r="F1200" s="37">
        <v>39068</v>
      </c>
      <c r="G1200" s="37">
        <v>39068</v>
      </c>
      <c r="H1200" s="37">
        <v>1002.53</v>
      </c>
      <c r="I1200" s="37">
        <v>1002.53</v>
      </c>
      <c r="J1200" s="37">
        <v>0</v>
      </c>
      <c r="K1200" s="37">
        <v>8406.68</v>
      </c>
      <c r="L1200" s="37">
        <v>2894.84</v>
      </c>
      <c r="M1200" s="37">
        <v>10807.1</v>
      </c>
      <c r="N1200" s="37">
        <v>0</v>
      </c>
    </row>
    <row r="1201" spans="1:14">
      <c r="A1201" s="22" t="s">
        <v>149</v>
      </c>
      <c r="B1201" s="22" t="s">
        <v>66</v>
      </c>
      <c r="C1201" s="22">
        <v>118002</v>
      </c>
      <c r="D1201" s="22">
        <v>500124</v>
      </c>
      <c r="E1201" s="22" t="str">
        <f t="shared" si="18"/>
        <v>118002500124</v>
      </c>
      <c r="F1201" s="37">
        <v>0</v>
      </c>
      <c r="G1201" s="37">
        <v>0</v>
      </c>
      <c r="H1201" s="37">
        <v>144.97</v>
      </c>
      <c r="I1201" s="37">
        <v>144.97</v>
      </c>
      <c r="J1201" s="37">
        <v>0</v>
      </c>
      <c r="K1201" s="37">
        <v>1215.4100000000001</v>
      </c>
      <c r="L1201" s="37">
        <v>1928.64</v>
      </c>
      <c r="M1201" s="37">
        <v>0</v>
      </c>
      <c r="N1201" s="37">
        <v>0</v>
      </c>
    </row>
    <row r="1202" spans="1:14">
      <c r="A1202" s="22" t="s">
        <v>149</v>
      </c>
      <c r="B1202" s="22" t="s">
        <v>826</v>
      </c>
      <c r="C1202" s="22">
        <v>118002</v>
      </c>
      <c r="D1202" s="22">
        <v>730000</v>
      </c>
      <c r="E1202" s="22" t="str">
        <f t="shared" si="18"/>
        <v>118002730000</v>
      </c>
      <c r="F1202" s="37">
        <v>0</v>
      </c>
      <c r="G1202" s="37">
        <v>0</v>
      </c>
      <c r="H1202" s="37">
        <v>0</v>
      </c>
      <c r="I1202" s="37">
        <v>0</v>
      </c>
      <c r="J1202" s="37">
        <v>0</v>
      </c>
      <c r="K1202" s="37">
        <v>0</v>
      </c>
      <c r="L1202" s="37">
        <v>0</v>
      </c>
      <c r="M1202" s="37">
        <v>256</v>
      </c>
      <c r="N1202" s="37">
        <v>0</v>
      </c>
    </row>
    <row r="1203" spans="1:14">
      <c r="A1203" s="22" t="s">
        <v>59</v>
      </c>
      <c r="B1203" s="22" t="s">
        <v>192</v>
      </c>
      <c r="C1203" s="22">
        <v>118003</v>
      </c>
      <c r="D1203" s="22">
        <v>230020</v>
      </c>
      <c r="E1203" s="22" t="str">
        <f t="shared" si="18"/>
        <v>118003230020</v>
      </c>
      <c r="F1203" s="37">
        <v>0</v>
      </c>
      <c r="G1203" s="37">
        <v>0</v>
      </c>
      <c r="H1203" s="37">
        <v>0</v>
      </c>
      <c r="I1203" s="37">
        <v>0</v>
      </c>
      <c r="J1203" s="37">
        <v>0</v>
      </c>
      <c r="K1203" s="37">
        <v>165</v>
      </c>
      <c r="L1203" s="37">
        <v>10539.04</v>
      </c>
      <c r="M1203" s="37">
        <v>3420</v>
      </c>
      <c r="N1203" s="37">
        <v>0</v>
      </c>
    </row>
    <row r="1204" spans="1:14">
      <c r="A1204" s="22" t="s">
        <v>59</v>
      </c>
      <c r="B1204" s="22" t="s">
        <v>194</v>
      </c>
      <c r="C1204" s="22">
        <v>118003</v>
      </c>
      <c r="D1204" s="22">
        <v>230050</v>
      </c>
      <c r="E1204" s="22" t="str">
        <f t="shared" si="18"/>
        <v>118003230050</v>
      </c>
      <c r="F1204" s="37">
        <v>85815</v>
      </c>
      <c r="G1204" s="37">
        <v>85815</v>
      </c>
      <c r="H1204" s="37">
        <v>15785</v>
      </c>
      <c r="I1204" s="37">
        <v>15785</v>
      </c>
      <c r="J1204" s="37">
        <v>0</v>
      </c>
      <c r="K1204" s="37">
        <v>91324</v>
      </c>
      <c r="L1204" s="37">
        <v>50843</v>
      </c>
      <c r="M1204" s="37">
        <v>91517</v>
      </c>
      <c r="N1204" s="37">
        <v>17765</v>
      </c>
    </row>
    <row r="1205" spans="1:14">
      <c r="A1205" s="22" t="s">
        <v>59</v>
      </c>
      <c r="B1205" s="22" t="s">
        <v>219</v>
      </c>
      <c r="C1205" s="22">
        <v>118003</v>
      </c>
      <c r="D1205" s="22">
        <v>410003</v>
      </c>
      <c r="E1205" s="22" t="str">
        <f t="shared" si="18"/>
        <v>118003410003</v>
      </c>
      <c r="F1205" s="37">
        <v>0</v>
      </c>
      <c r="G1205" s="37">
        <v>0</v>
      </c>
      <c r="H1205" s="37">
        <v>0</v>
      </c>
      <c r="I1205" s="37">
        <v>0</v>
      </c>
      <c r="J1205" s="37">
        <v>0</v>
      </c>
      <c r="K1205" s="37">
        <v>0</v>
      </c>
      <c r="L1205" s="37">
        <v>0</v>
      </c>
      <c r="M1205" s="37">
        <v>4491.6400000000003</v>
      </c>
      <c r="N1205" s="37">
        <v>0</v>
      </c>
    </row>
    <row r="1206" spans="1:14">
      <c r="A1206" s="22" t="s">
        <v>59</v>
      </c>
      <c r="B1206" s="22" t="s">
        <v>220</v>
      </c>
      <c r="C1206" s="22">
        <v>118003</v>
      </c>
      <c r="D1206" s="22">
        <v>410004</v>
      </c>
      <c r="E1206" s="22" t="str">
        <f t="shared" si="18"/>
        <v>118003410004</v>
      </c>
      <c r="F1206" s="37">
        <v>500</v>
      </c>
      <c r="G1206" s="37">
        <v>500</v>
      </c>
      <c r="H1206" s="37">
        <v>0</v>
      </c>
      <c r="I1206" s="37">
        <v>0</v>
      </c>
      <c r="J1206" s="37">
        <v>0</v>
      </c>
      <c r="K1206" s="37">
        <v>694.84</v>
      </c>
      <c r="L1206" s="37">
        <v>2920.56</v>
      </c>
      <c r="M1206" s="37">
        <v>8414.4599999999991</v>
      </c>
      <c r="N1206" s="37">
        <v>1033.51</v>
      </c>
    </row>
    <row r="1207" spans="1:14">
      <c r="A1207" s="22" t="s">
        <v>59</v>
      </c>
      <c r="B1207" s="22" t="s">
        <v>221</v>
      </c>
      <c r="C1207" s="22">
        <v>118003</v>
      </c>
      <c r="D1207" s="22">
        <v>410005</v>
      </c>
      <c r="E1207" s="22" t="str">
        <f t="shared" si="18"/>
        <v>118003410005</v>
      </c>
      <c r="F1207" s="37">
        <v>3000</v>
      </c>
      <c r="G1207" s="37">
        <v>3000</v>
      </c>
      <c r="H1207" s="37">
        <v>0</v>
      </c>
      <c r="I1207" s="37">
        <v>0</v>
      </c>
      <c r="J1207" s="37">
        <v>0</v>
      </c>
      <c r="K1207" s="37">
        <v>2559.3200000000002</v>
      </c>
      <c r="L1207" s="37">
        <v>3437.16</v>
      </c>
      <c r="M1207" s="37">
        <v>4471.3999999999996</v>
      </c>
      <c r="N1207" s="37">
        <v>0</v>
      </c>
    </row>
    <row r="1208" spans="1:14">
      <c r="A1208" s="22" t="s">
        <v>59</v>
      </c>
      <c r="B1208" s="22" t="s">
        <v>229</v>
      </c>
      <c r="C1208" s="22">
        <v>118003</v>
      </c>
      <c r="D1208" s="22">
        <v>500104</v>
      </c>
      <c r="E1208" s="22" t="str">
        <f t="shared" si="18"/>
        <v>118003500104</v>
      </c>
      <c r="F1208" s="37">
        <v>82094</v>
      </c>
      <c r="G1208" s="37">
        <v>82094</v>
      </c>
      <c r="H1208" s="37">
        <v>19570</v>
      </c>
      <c r="I1208" s="37">
        <v>3655</v>
      </c>
      <c r="J1208" s="37">
        <v>15915</v>
      </c>
      <c r="K1208" s="37">
        <v>63235.65</v>
      </c>
      <c r="L1208" s="37">
        <v>54800</v>
      </c>
      <c r="M1208" s="37">
        <v>66317.5</v>
      </c>
      <c r="N1208" s="37">
        <v>7890</v>
      </c>
    </row>
    <row r="1209" spans="1:14">
      <c r="A1209" s="22" t="s">
        <v>59</v>
      </c>
      <c r="B1209" s="22" t="s">
        <v>237</v>
      </c>
      <c r="C1209" s="22">
        <v>118003</v>
      </c>
      <c r="D1209" s="22">
        <v>500115</v>
      </c>
      <c r="E1209" s="22" t="str">
        <f t="shared" si="18"/>
        <v>118003500115</v>
      </c>
      <c r="F1209" s="37">
        <v>0</v>
      </c>
      <c r="G1209" s="37">
        <v>0</v>
      </c>
      <c r="H1209" s="37">
        <v>0</v>
      </c>
      <c r="I1209" s="37">
        <v>0</v>
      </c>
      <c r="J1209" s="37">
        <v>0</v>
      </c>
      <c r="K1209" s="37">
        <v>0</v>
      </c>
      <c r="L1209" s="37">
        <v>2478.7800000000002</v>
      </c>
      <c r="M1209" s="37">
        <v>0</v>
      </c>
      <c r="N1209" s="37">
        <v>0</v>
      </c>
    </row>
    <row r="1210" spans="1:14">
      <c r="A1210" s="22" t="s">
        <v>59</v>
      </c>
      <c r="B1210" s="22" t="s">
        <v>240</v>
      </c>
      <c r="C1210" s="22">
        <v>118003</v>
      </c>
      <c r="D1210" s="22">
        <v>500118</v>
      </c>
      <c r="E1210" s="22" t="str">
        <f t="shared" si="18"/>
        <v>118003500118</v>
      </c>
      <c r="F1210" s="37">
        <v>1000</v>
      </c>
      <c r="G1210" s="37">
        <v>1000</v>
      </c>
      <c r="H1210" s="37">
        <v>0</v>
      </c>
      <c r="I1210" s="37">
        <v>0</v>
      </c>
      <c r="J1210" s="37">
        <v>0</v>
      </c>
      <c r="K1210" s="37">
        <v>1663.6</v>
      </c>
      <c r="L1210" s="37">
        <v>1060.74</v>
      </c>
      <c r="M1210" s="37">
        <v>3062.82</v>
      </c>
      <c r="N1210" s="37">
        <v>16</v>
      </c>
    </row>
    <row r="1211" spans="1:14">
      <c r="A1211" s="22" t="s">
        <v>59</v>
      </c>
      <c r="B1211" s="22" t="s">
        <v>66</v>
      </c>
      <c r="C1211" s="22">
        <v>118003</v>
      </c>
      <c r="D1211" s="22">
        <v>500124</v>
      </c>
      <c r="E1211" s="22" t="str">
        <f t="shared" si="18"/>
        <v>118003500124</v>
      </c>
      <c r="F1211" s="37">
        <v>0</v>
      </c>
      <c r="G1211" s="37">
        <v>0</v>
      </c>
      <c r="H1211" s="37">
        <v>0</v>
      </c>
      <c r="I1211" s="37">
        <v>0</v>
      </c>
      <c r="J1211" s="37">
        <v>0</v>
      </c>
      <c r="K1211" s="37">
        <v>0</v>
      </c>
      <c r="L1211" s="37">
        <v>292.33999999999997</v>
      </c>
      <c r="M1211" s="37">
        <v>0</v>
      </c>
      <c r="N1211" s="37">
        <v>0</v>
      </c>
    </row>
    <row r="1212" spans="1:14">
      <c r="A1212" s="22" t="s">
        <v>59</v>
      </c>
      <c r="B1212" s="22" t="s">
        <v>7</v>
      </c>
      <c r="C1212" s="22">
        <v>118003</v>
      </c>
      <c r="D1212" s="22">
        <v>500127</v>
      </c>
      <c r="E1212" s="22" t="str">
        <f t="shared" si="18"/>
        <v>118003500127</v>
      </c>
      <c r="F1212" s="37">
        <v>0</v>
      </c>
      <c r="G1212" s="37">
        <v>0</v>
      </c>
      <c r="H1212" s="37">
        <v>0</v>
      </c>
      <c r="I1212" s="37">
        <v>0</v>
      </c>
      <c r="J1212" s="37">
        <v>0</v>
      </c>
      <c r="K1212" s="37">
        <v>1563.63</v>
      </c>
      <c r="L1212" s="37">
        <v>0</v>
      </c>
      <c r="M1212" s="37">
        <v>0</v>
      </c>
      <c r="N1212" s="37">
        <v>0</v>
      </c>
    </row>
    <row r="1213" spans="1:14">
      <c r="A1213" s="22" t="s">
        <v>150</v>
      </c>
      <c r="B1213" s="22" t="s">
        <v>219</v>
      </c>
      <c r="C1213" s="22">
        <v>119000</v>
      </c>
      <c r="D1213" s="22">
        <v>410003</v>
      </c>
      <c r="E1213" s="22" t="str">
        <f t="shared" si="18"/>
        <v>119000410003</v>
      </c>
      <c r="F1213" s="37">
        <v>0</v>
      </c>
      <c r="G1213" s="37">
        <v>0</v>
      </c>
      <c r="H1213" s="37">
        <v>0</v>
      </c>
      <c r="I1213" s="37">
        <v>0</v>
      </c>
      <c r="J1213" s="37">
        <v>0</v>
      </c>
      <c r="K1213" s="37">
        <v>0</v>
      </c>
      <c r="L1213" s="37">
        <v>0</v>
      </c>
      <c r="M1213" s="37">
        <v>75</v>
      </c>
      <c r="N1213" s="37">
        <v>0</v>
      </c>
    </row>
    <row r="1214" spans="1:14">
      <c r="A1214" s="22" t="s">
        <v>150</v>
      </c>
      <c r="B1214" s="22" t="s">
        <v>220</v>
      </c>
      <c r="C1214" s="22">
        <v>119000</v>
      </c>
      <c r="D1214" s="22">
        <v>410004</v>
      </c>
      <c r="E1214" s="22" t="str">
        <f t="shared" si="18"/>
        <v>119000410004</v>
      </c>
      <c r="F1214" s="37">
        <v>6000</v>
      </c>
      <c r="G1214" s="37">
        <v>6000</v>
      </c>
      <c r="H1214" s="37">
        <v>3000</v>
      </c>
      <c r="I1214" s="37">
        <v>511.62</v>
      </c>
      <c r="J1214" s="37">
        <v>2488.38</v>
      </c>
      <c r="K1214" s="37">
        <v>3209.55</v>
      </c>
      <c r="L1214" s="37">
        <v>2917.73</v>
      </c>
      <c r="M1214" s="37">
        <v>1648.8</v>
      </c>
      <c r="N1214" s="37">
        <v>1835.09</v>
      </c>
    </row>
    <row r="1215" spans="1:14">
      <c r="A1215" s="22" t="s">
        <v>150</v>
      </c>
      <c r="B1215" s="22" t="s">
        <v>236</v>
      </c>
      <c r="C1215" s="22">
        <v>119000</v>
      </c>
      <c r="D1215" s="22">
        <v>500114</v>
      </c>
      <c r="E1215" s="22" t="str">
        <f t="shared" si="18"/>
        <v>119000500114</v>
      </c>
      <c r="F1215" s="37">
        <v>0</v>
      </c>
      <c r="G1215" s="37">
        <v>0</v>
      </c>
      <c r="H1215" s="37">
        <v>0</v>
      </c>
      <c r="I1215" s="37">
        <v>0</v>
      </c>
      <c r="J1215" s="37">
        <v>0</v>
      </c>
      <c r="K1215" s="37">
        <v>0</v>
      </c>
      <c r="L1215" s="37">
        <v>0</v>
      </c>
      <c r="M1215" s="37">
        <v>0</v>
      </c>
      <c r="N1215" s="37">
        <v>591.88</v>
      </c>
    </row>
    <row r="1216" spans="1:14">
      <c r="A1216" s="22" t="s">
        <v>150</v>
      </c>
      <c r="B1216" s="22" t="s">
        <v>237</v>
      </c>
      <c r="C1216" s="22">
        <v>119000</v>
      </c>
      <c r="D1216" s="22">
        <v>500115</v>
      </c>
      <c r="E1216" s="22" t="str">
        <f t="shared" si="18"/>
        <v>119000500115</v>
      </c>
      <c r="F1216" s="37">
        <v>1000</v>
      </c>
      <c r="G1216" s="37">
        <v>1000</v>
      </c>
      <c r="H1216" s="37">
        <v>0</v>
      </c>
      <c r="I1216" s="37">
        <v>0</v>
      </c>
      <c r="J1216" s="37">
        <v>0</v>
      </c>
      <c r="K1216" s="37">
        <v>0</v>
      </c>
      <c r="L1216" s="37">
        <v>0</v>
      </c>
      <c r="M1216" s="37">
        <v>0</v>
      </c>
      <c r="N1216" s="37">
        <v>0</v>
      </c>
    </row>
    <row r="1217" spans="1:14">
      <c r="A1217" s="22" t="s">
        <v>150</v>
      </c>
      <c r="B1217" s="22" t="s">
        <v>240</v>
      </c>
      <c r="C1217" s="22">
        <v>119000</v>
      </c>
      <c r="D1217" s="22">
        <v>500118</v>
      </c>
      <c r="E1217" s="22" t="str">
        <f t="shared" si="18"/>
        <v>119000500118</v>
      </c>
      <c r="F1217" s="37">
        <v>8920</v>
      </c>
      <c r="G1217" s="37">
        <v>8920</v>
      </c>
      <c r="H1217" s="37">
        <v>2521</v>
      </c>
      <c r="I1217" s="37">
        <v>2521</v>
      </c>
      <c r="J1217" s="37">
        <v>0</v>
      </c>
      <c r="K1217" s="37">
        <v>1380.3</v>
      </c>
      <c r="L1217" s="37">
        <v>1108.08</v>
      </c>
      <c r="M1217" s="37">
        <v>2395</v>
      </c>
      <c r="N1217" s="37">
        <v>293.42</v>
      </c>
    </row>
    <row r="1218" spans="1:14">
      <c r="A1218" s="22" t="s">
        <v>32</v>
      </c>
      <c r="B1218" s="22" t="s">
        <v>193</v>
      </c>
      <c r="C1218" s="22">
        <v>119001</v>
      </c>
      <c r="D1218" s="22">
        <v>230025</v>
      </c>
      <c r="E1218" s="22" t="str">
        <f t="shared" si="18"/>
        <v>119001230025</v>
      </c>
      <c r="F1218" s="37">
        <v>0</v>
      </c>
      <c r="G1218" s="37">
        <v>0</v>
      </c>
      <c r="H1218" s="37">
        <v>0</v>
      </c>
      <c r="I1218" s="37">
        <v>0</v>
      </c>
      <c r="J1218" s="37">
        <v>0</v>
      </c>
      <c r="K1218" s="37">
        <v>2195.65</v>
      </c>
      <c r="L1218" s="37">
        <v>0</v>
      </c>
      <c r="M1218" s="37">
        <v>0</v>
      </c>
      <c r="N1218" s="37">
        <v>0</v>
      </c>
    </row>
    <row r="1219" spans="1:14">
      <c r="A1219" s="22" t="s">
        <v>32</v>
      </c>
      <c r="B1219" s="22" t="s">
        <v>194</v>
      </c>
      <c r="C1219" s="22">
        <v>119001</v>
      </c>
      <c r="D1219" s="22">
        <v>230050</v>
      </c>
      <c r="E1219" s="22" t="str">
        <f t="shared" ref="E1219:E1273" si="19">CONCATENATE(C1219,D1219)</f>
        <v>119001230050</v>
      </c>
      <c r="F1219" s="37">
        <v>3000</v>
      </c>
      <c r="G1219" s="37">
        <v>3000</v>
      </c>
      <c r="H1219" s="37">
        <v>0</v>
      </c>
      <c r="I1219" s="37">
        <v>0</v>
      </c>
      <c r="J1219" s="37">
        <v>0</v>
      </c>
      <c r="K1219" s="37">
        <v>0</v>
      </c>
      <c r="L1219" s="37">
        <v>0</v>
      </c>
      <c r="M1219" s="37">
        <v>0</v>
      </c>
      <c r="N1219" s="37">
        <v>0</v>
      </c>
    </row>
    <row r="1220" spans="1:14">
      <c r="A1220" s="22" t="s">
        <v>32</v>
      </c>
      <c r="B1220" s="22" t="s">
        <v>195</v>
      </c>
      <c r="C1220" s="22">
        <v>119001</v>
      </c>
      <c r="D1220" s="22">
        <v>240010</v>
      </c>
      <c r="E1220" s="22" t="str">
        <f t="shared" si="19"/>
        <v>119001240010</v>
      </c>
      <c r="F1220" s="37">
        <v>17000</v>
      </c>
      <c r="G1220" s="37">
        <v>17000</v>
      </c>
      <c r="H1220" s="37">
        <v>985.51</v>
      </c>
      <c r="I1220" s="37">
        <v>985.51</v>
      </c>
      <c r="J1220" s="37">
        <v>0</v>
      </c>
      <c r="K1220" s="37">
        <v>21591.24</v>
      </c>
      <c r="L1220" s="37">
        <v>17806.97</v>
      </c>
      <c r="M1220" s="37">
        <v>14417.04</v>
      </c>
      <c r="N1220" s="37">
        <v>6921.89</v>
      </c>
    </row>
    <row r="1221" spans="1:14">
      <c r="A1221" s="22" t="s">
        <v>32</v>
      </c>
      <c r="B1221" s="22" t="s">
        <v>218</v>
      </c>
      <c r="C1221" s="22">
        <v>119001</v>
      </c>
      <c r="D1221" s="22">
        <v>410001</v>
      </c>
      <c r="E1221" s="22" t="str">
        <f t="shared" si="19"/>
        <v>119001410001</v>
      </c>
      <c r="F1221" s="37">
        <v>500</v>
      </c>
      <c r="G1221" s="37">
        <v>500</v>
      </c>
      <c r="H1221" s="37">
        <v>0</v>
      </c>
      <c r="I1221" s="37">
        <v>0</v>
      </c>
      <c r="J1221" s="37">
        <v>0</v>
      </c>
      <c r="K1221" s="37">
        <v>0</v>
      </c>
      <c r="L1221" s="37">
        <v>260.58999999999997</v>
      </c>
      <c r="M1221" s="37">
        <v>261.12</v>
      </c>
      <c r="N1221" s="37">
        <v>0</v>
      </c>
    </row>
    <row r="1222" spans="1:14">
      <c r="A1222" s="22" t="s">
        <v>32</v>
      </c>
      <c r="B1222" s="22" t="s">
        <v>219</v>
      </c>
      <c r="C1222" s="22">
        <v>119001</v>
      </c>
      <c r="D1222" s="22">
        <v>410003</v>
      </c>
      <c r="E1222" s="22" t="str">
        <f t="shared" si="19"/>
        <v>119001410003</v>
      </c>
      <c r="F1222" s="37">
        <v>1000</v>
      </c>
      <c r="G1222" s="37">
        <v>1000</v>
      </c>
      <c r="H1222" s="37">
        <v>0</v>
      </c>
      <c r="I1222" s="37">
        <v>0</v>
      </c>
      <c r="J1222" s="37">
        <v>0</v>
      </c>
      <c r="K1222" s="37">
        <v>0</v>
      </c>
      <c r="L1222" s="37">
        <v>1154.56</v>
      </c>
      <c r="M1222" s="37">
        <v>1041.45</v>
      </c>
      <c r="N1222" s="37">
        <v>174.54</v>
      </c>
    </row>
    <row r="1223" spans="1:14">
      <c r="A1223" s="22" t="s">
        <v>32</v>
      </c>
      <c r="B1223" s="22" t="s">
        <v>220</v>
      </c>
      <c r="C1223" s="22">
        <v>119001</v>
      </c>
      <c r="D1223" s="22">
        <v>410004</v>
      </c>
      <c r="E1223" s="22" t="str">
        <f t="shared" si="19"/>
        <v>119001410004</v>
      </c>
      <c r="F1223" s="37">
        <v>1000</v>
      </c>
      <c r="G1223" s="37">
        <v>1000</v>
      </c>
      <c r="H1223" s="37">
        <v>373.24</v>
      </c>
      <c r="I1223" s="37">
        <v>373.24</v>
      </c>
      <c r="J1223" s="37">
        <v>0</v>
      </c>
      <c r="K1223" s="37">
        <v>13955.32</v>
      </c>
      <c r="L1223" s="37">
        <v>11584.29</v>
      </c>
      <c r="M1223" s="37">
        <v>9889.7099999999991</v>
      </c>
      <c r="N1223" s="37">
        <v>3290.42</v>
      </c>
    </row>
    <row r="1224" spans="1:14">
      <c r="A1224" s="22" t="s">
        <v>32</v>
      </c>
      <c r="B1224" s="22" t="s">
        <v>221</v>
      </c>
      <c r="C1224" s="22">
        <v>119001</v>
      </c>
      <c r="D1224" s="22">
        <v>410005</v>
      </c>
      <c r="E1224" s="22" t="str">
        <f t="shared" si="19"/>
        <v>119001410005</v>
      </c>
      <c r="F1224" s="37">
        <v>0</v>
      </c>
      <c r="G1224" s="37">
        <v>0</v>
      </c>
      <c r="H1224" s="37">
        <v>0</v>
      </c>
      <c r="I1224" s="37">
        <v>0</v>
      </c>
      <c r="J1224" s="37">
        <v>0</v>
      </c>
      <c r="K1224" s="37">
        <v>4905</v>
      </c>
      <c r="L1224" s="37">
        <v>0</v>
      </c>
      <c r="M1224" s="37">
        <v>0</v>
      </c>
      <c r="N1224" s="37">
        <v>0</v>
      </c>
    </row>
    <row r="1225" spans="1:14">
      <c r="A1225" s="22" t="s">
        <v>32</v>
      </c>
      <c r="B1225" s="22" t="s">
        <v>229</v>
      </c>
      <c r="C1225" s="22">
        <v>119001</v>
      </c>
      <c r="D1225" s="22">
        <v>500104</v>
      </c>
      <c r="E1225" s="22" t="str">
        <f t="shared" si="19"/>
        <v>119001500104</v>
      </c>
      <c r="F1225" s="37">
        <v>98</v>
      </c>
      <c r="G1225" s="37">
        <v>98</v>
      </c>
      <c r="H1225" s="37">
        <v>0</v>
      </c>
      <c r="I1225" s="37">
        <v>0</v>
      </c>
      <c r="J1225" s="37">
        <v>0</v>
      </c>
      <c r="K1225" s="37">
        <v>41800</v>
      </c>
      <c r="L1225" s="37">
        <v>2833.69</v>
      </c>
      <c r="M1225" s="37">
        <v>335</v>
      </c>
      <c r="N1225" s="37">
        <v>710</v>
      </c>
    </row>
    <row r="1226" spans="1:14">
      <c r="A1226" s="22" t="s">
        <v>32</v>
      </c>
      <c r="B1226" s="22" t="s">
        <v>237</v>
      </c>
      <c r="C1226" s="22">
        <v>119001</v>
      </c>
      <c r="D1226" s="22">
        <v>500115</v>
      </c>
      <c r="E1226" s="22" t="str">
        <f t="shared" si="19"/>
        <v>119001500115</v>
      </c>
      <c r="F1226" s="37">
        <v>6000</v>
      </c>
      <c r="G1226" s="37">
        <v>6000</v>
      </c>
      <c r="H1226" s="37">
        <v>5049.97</v>
      </c>
      <c r="I1226" s="37">
        <v>708.14</v>
      </c>
      <c r="J1226" s="37">
        <v>4341.83</v>
      </c>
      <c r="K1226" s="37">
        <v>6906.82</v>
      </c>
      <c r="L1226" s="37">
        <v>3375.57</v>
      </c>
      <c r="M1226" s="37">
        <v>1250</v>
      </c>
      <c r="N1226" s="37">
        <v>0</v>
      </c>
    </row>
    <row r="1227" spans="1:14">
      <c r="A1227" s="22" t="s">
        <v>32</v>
      </c>
      <c r="B1227" s="22" t="s">
        <v>82</v>
      </c>
      <c r="C1227" s="22">
        <v>119001</v>
      </c>
      <c r="D1227" s="22">
        <v>500122</v>
      </c>
      <c r="E1227" s="22" t="str">
        <f t="shared" si="19"/>
        <v>119001500122</v>
      </c>
      <c r="F1227" s="37">
        <v>0</v>
      </c>
      <c r="G1227" s="37">
        <v>0</v>
      </c>
      <c r="H1227" s="37">
        <v>0</v>
      </c>
      <c r="I1227" s="37">
        <v>0</v>
      </c>
      <c r="J1227" s="37">
        <v>0</v>
      </c>
      <c r="K1227" s="37">
        <v>1869</v>
      </c>
      <c r="L1227" s="37">
        <v>0</v>
      </c>
      <c r="M1227" s="37">
        <v>0</v>
      </c>
      <c r="N1227" s="37">
        <v>0</v>
      </c>
    </row>
    <row r="1228" spans="1:14">
      <c r="A1228" s="22" t="s">
        <v>32</v>
      </c>
      <c r="B1228" s="22" t="s">
        <v>63</v>
      </c>
      <c r="C1228" s="22">
        <v>119001</v>
      </c>
      <c r="D1228" s="22">
        <v>500126</v>
      </c>
      <c r="E1228" s="22" t="str">
        <f t="shared" si="19"/>
        <v>119001500126</v>
      </c>
      <c r="F1228" s="37">
        <v>1500</v>
      </c>
      <c r="G1228" s="37">
        <v>1500</v>
      </c>
      <c r="H1228" s="37">
        <v>0</v>
      </c>
      <c r="I1228" s="37">
        <v>0</v>
      </c>
      <c r="J1228" s="37">
        <v>0</v>
      </c>
      <c r="K1228" s="37">
        <v>0</v>
      </c>
      <c r="L1228" s="37">
        <v>0</v>
      </c>
      <c r="M1228" s="37">
        <v>0</v>
      </c>
      <c r="N1228" s="37">
        <v>0</v>
      </c>
    </row>
    <row r="1229" spans="1:14">
      <c r="A1229" s="22" t="s">
        <v>151</v>
      </c>
      <c r="B1229" s="22" t="s">
        <v>218</v>
      </c>
      <c r="C1229" s="22">
        <v>119002</v>
      </c>
      <c r="D1229" s="22">
        <v>410001</v>
      </c>
      <c r="E1229" s="22" t="str">
        <f t="shared" si="19"/>
        <v>119002410001</v>
      </c>
      <c r="F1229" s="37">
        <v>500</v>
      </c>
      <c r="G1229" s="37">
        <v>500</v>
      </c>
      <c r="H1229" s="37">
        <v>0</v>
      </c>
      <c r="I1229" s="37">
        <v>0</v>
      </c>
      <c r="J1229" s="37">
        <v>0</v>
      </c>
      <c r="K1229" s="37">
        <v>0</v>
      </c>
      <c r="L1229" s="37">
        <v>1763.82</v>
      </c>
      <c r="M1229" s="37">
        <v>0</v>
      </c>
      <c r="N1229" s="37">
        <v>0</v>
      </c>
    </row>
    <row r="1230" spans="1:14">
      <c r="A1230" s="22" t="s">
        <v>151</v>
      </c>
      <c r="B1230" s="22" t="s">
        <v>220</v>
      </c>
      <c r="C1230" s="22">
        <v>119002</v>
      </c>
      <c r="D1230" s="22">
        <v>410004</v>
      </c>
      <c r="E1230" s="22" t="str">
        <f t="shared" si="19"/>
        <v>119002410004</v>
      </c>
      <c r="F1230" s="37">
        <v>2000</v>
      </c>
      <c r="G1230" s="37">
        <v>2000</v>
      </c>
      <c r="H1230" s="37">
        <v>0</v>
      </c>
      <c r="I1230" s="37">
        <v>0</v>
      </c>
      <c r="J1230" s="37">
        <v>0</v>
      </c>
      <c r="K1230" s="37">
        <v>3433.28</v>
      </c>
      <c r="L1230" s="37">
        <v>1004.15</v>
      </c>
      <c r="M1230" s="37">
        <v>0</v>
      </c>
      <c r="N1230" s="37">
        <v>0</v>
      </c>
    </row>
    <row r="1231" spans="1:14">
      <c r="A1231" s="22" t="s">
        <v>151</v>
      </c>
      <c r="B1231" s="22" t="s">
        <v>63</v>
      </c>
      <c r="C1231" s="22">
        <v>119002</v>
      </c>
      <c r="D1231" s="22">
        <v>500126</v>
      </c>
      <c r="E1231" s="22" t="str">
        <f t="shared" si="19"/>
        <v>119002500126</v>
      </c>
      <c r="F1231" s="37">
        <v>1500</v>
      </c>
      <c r="G1231" s="37">
        <v>1500</v>
      </c>
      <c r="H1231" s="37">
        <v>0</v>
      </c>
      <c r="I1231" s="37">
        <v>0</v>
      </c>
      <c r="J1231" s="37">
        <v>0</v>
      </c>
      <c r="K1231" s="37">
        <v>150</v>
      </c>
      <c r="L1231" s="37">
        <v>200</v>
      </c>
      <c r="M1231" s="37">
        <v>0</v>
      </c>
      <c r="N1231" s="37">
        <v>0</v>
      </c>
    </row>
    <row r="1232" spans="1:14">
      <c r="A1232" s="22" t="s">
        <v>31</v>
      </c>
      <c r="B1232" s="22" t="s">
        <v>218</v>
      </c>
      <c r="C1232" s="22">
        <v>119003</v>
      </c>
      <c r="D1232" s="22">
        <v>410001</v>
      </c>
      <c r="E1232" s="22" t="str">
        <f t="shared" si="19"/>
        <v>119003410001</v>
      </c>
      <c r="F1232" s="37">
        <v>500</v>
      </c>
      <c r="G1232" s="37">
        <v>500</v>
      </c>
      <c r="H1232" s="37">
        <v>0</v>
      </c>
      <c r="I1232" s="37">
        <v>0</v>
      </c>
      <c r="J1232" s="37">
        <v>0</v>
      </c>
      <c r="K1232" s="37">
        <v>0</v>
      </c>
      <c r="L1232" s="37">
        <v>0</v>
      </c>
      <c r="M1232" s="37">
        <v>0</v>
      </c>
      <c r="N1232" s="37">
        <v>0</v>
      </c>
    </row>
    <row r="1233" spans="1:14">
      <c r="A1233" s="22" t="s">
        <v>31</v>
      </c>
      <c r="B1233" s="22" t="s">
        <v>220</v>
      </c>
      <c r="C1233" s="22">
        <v>119003</v>
      </c>
      <c r="D1233" s="22">
        <v>410004</v>
      </c>
      <c r="E1233" s="22" t="str">
        <f t="shared" si="19"/>
        <v>119003410004</v>
      </c>
      <c r="F1233" s="37">
        <v>2100</v>
      </c>
      <c r="G1233" s="37">
        <v>2100</v>
      </c>
      <c r="H1233" s="37">
        <v>0</v>
      </c>
      <c r="I1233" s="37">
        <v>0</v>
      </c>
      <c r="J1233" s="37">
        <v>0</v>
      </c>
      <c r="K1233" s="37">
        <v>2026.81</v>
      </c>
      <c r="L1233" s="37">
        <v>0</v>
      </c>
      <c r="M1233" s="37">
        <v>0</v>
      </c>
      <c r="N1233" s="37">
        <v>0</v>
      </c>
    </row>
    <row r="1234" spans="1:14">
      <c r="A1234" s="22" t="s">
        <v>31</v>
      </c>
      <c r="B1234" s="22" t="s">
        <v>63</v>
      </c>
      <c r="C1234" s="22">
        <v>119003</v>
      </c>
      <c r="D1234" s="22">
        <v>500126</v>
      </c>
      <c r="E1234" s="22" t="str">
        <f t="shared" si="19"/>
        <v>119003500126</v>
      </c>
      <c r="F1234" s="37">
        <v>267</v>
      </c>
      <c r="G1234" s="37">
        <v>267</v>
      </c>
      <c r="H1234" s="37">
        <v>0</v>
      </c>
      <c r="I1234" s="37">
        <v>0</v>
      </c>
      <c r="J1234" s="37">
        <v>0</v>
      </c>
      <c r="K1234" s="37">
        <v>0</v>
      </c>
      <c r="L1234" s="37">
        <v>500</v>
      </c>
      <c r="M1234" s="37">
        <v>0</v>
      </c>
      <c r="N1234" s="37">
        <v>0</v>
      </c>
    </row>
    <row r="1235" spans="1:14">
      <c r="A1235" s="22" t="s">
        <v>849</v>
      </c>
      <c r="B1235" s="22" t="s">
        <v>194</v>
      </c>
      <c r="C1235" s="22">
        <v>119004</v>
      </c>
      <c r="D1235" s="22">
        <v>230050</v>
      </c>
      <c r="E1235" s="22" t="str">
        <f t="shared" si="19"/>
        <v>119004230050</v>
      </c>
      <c r="F1235" s="37">
        <v>0</v>
      </c>
      <c r="G1235" s="37">
        <v>0</v>
      </c>
      <c r="H1235" s="37">
        <v>0</v>
      </c>
      <c r="I1235" s="37">
        <v>0</v>
      </c>
      <c r="J1235" s="37">
        <v>0</v>
      </c>
      <c r="K1235" s="37">
        <v>5400</v>
      </c>
      <c r="L1235" s="37">
        <v>4675</v>
      </c>
      <c r="M1235" s="37">
        <v>0</v>
      </c>
      <c r="N1235" s="37">
        <v>0</v>
      </c>
    </row>
    <row r="1236" spans="1:14">
      <c r="A1236" s="22" t="s">
        <v>849</v>
      </c>
      <c r="B1236" s="22" t="s">
        <v>195</v>
      </c>
      <c r="C1236" s="22">
        <v>119004</v>
      </c>
      <c r="D1236" s="22">
        <v>240010</v>
      </c>
      <c r="E1236" s="22" t="str">
        <f t="shared" si="19"/>
        <v>119004240010</v>
      </c>
      <c r="F1236" s="37">
        <v>6000</v>
      </c>
      <c r="G1236" s="37">
        <v>6000</v>
      </c>
      <c r="H1236" s="37">
        <v>0</v>
      </c>
      <c r="I1236" s="37">
        <v>0</v>
      </c>
      <c r="J1236" s="37">
        <v>0</v>
      </c>
      <c r="K1236" s="37">
        <v>0</v>
      </c>
      <c r="L1236" s="37">
        <v>0</v>
      </c>
      <c r="M1236" s="37">
        <v>0</v>
      </c>
      <c r="N1236" s="37">
        <v>0</v>
      </c>
    </row>
    <row r="1237" spans="1:14">
      <c r="A1237" s="22" t="s">
        <v>849</v>
      </c>
      <c r="B1237" s="22" t="s">
        <v>218</v>
      </c>
      <c r="C1237" s="22">
        <v>119004</v>
      </c>
      <c r="D1237" s="22">
        <v>410001</v>
      </c>
      <c r="E1237" s="22" t="str">
        <f t="shared" si="19"/>
        <v>119004410001</v>
      </c>
      <c r="F1237" s="37">
        <v>2000</v>
      </c>
      <c r="G1237" s="37">
        <v>2000</v>
      </c>
      <c r="H1237" s="37">
        <v>0</v>
      </c>
      <c r="I1237" s="37">
        <v>0</v>
      </c>
      <c r="J1237" s="37">
        <v>0</v>
      </c>
      <c r="K1237" s="37">
        <v>923.7</v>
      </c>
      <c r="L1237" s="37">
        <v>0</v>
      </c>
      <c r="M1237" s="37">
        <v>0</v>
      </c>
      <c r="N1237" s="37">
        <v>0</v>
      </c>
    </row>
    <row r="1238" spans="1:14">
      <c r="A1238" s="22" t="s">
        <v>849</v>
      </c>
      <c r="B1238" s="22" t="s">
        <v>219</v>
      </c>
      <c r="C1238" s="22">
        <v>119004</v>
      </c>
      <c r="D1238" s="22">
        <v>410003</v>
      </c>
      <c r="E1238" s="22" t="str">
        <f t="shared" si="19"/>
        <v>119004410003</v>
      </c>
      <c r="F1238" s="37">
        <v>100</v>
      </c>
      <c r="G1238" s="37">
        <v>100</v>
      </c>
      <c r="H1238" s="37">
        <v>0</v>
      </c>
      <c r="I1238" s="37">
        <v>0</v>
      </c>
      <c r="J1238" s="37">
        <v>0</v>
      </c>
      <c r="K1238" s="37">
        <v>0</v>
      </c>
      <c r="L1238" s="37">
        <v>92.4</v>
      </c>
      <c r="M1238" s="37">
        <v>0</v>
      </c>
      <c r="N1238" s="37">
        <v>0</v>
      </c>
    </row>
    <row r="1239" spans="1:14">
      <c r="A1239" s="22" t="s">
        <v>849</v>
      </c>
      <c r="B1239" s="22" t="s">
        <v>220</v>
      </c>
      <c r="C1239" s="22">
        <v>119004</v>
      </c>
      <c r="D1239" s="22">
        <v>410004</v>
      </c>
      <c r="E1239" s="22" t="str">
        <f t="shared" si="19"/>
        <v>119004410004</v>
      </c>
      <c r="F1239" s="37">
        <v>10000</v>
      </c>
      <c r="G1239" s="37">
        <v>10000</v>
      </c>
      <c r="H1239" s="37">
        <v>5714.5</v>
      </c>
      <c r="I1239" s="37">
        <v>714.5</v>
      </c>
      <c r="J1239" s="37">
        <v>5000</v>
      </c>
      <c r="K1239" s="37">
        <v>3078.74</v>
      </c>
      <c r="L1239" s="37">
        <v>10980.04</v>
      </c>
      <c r="M1239" s="37">
        <v>0</v>
      </c>
      <c r="N1239" s="37">
        <v>0</v>
      </c>
    </row>
    <row r="1240" spans="1:14">
      <c r="A1240" s="22" t="s">
        <v>849</v>
      </c>
      <c r="B1240" s="22" t="s">
        <v>240</v>
      </c>
      <c r="C1240" s="22">
        <v>119004</v>
      </c>
      <c r="D1240" s="22">
        <v>500118</v>
      </c>
      <c r="E1240" s="22" t="str">
        <f t="shared" si="19"/>
        <v>119004500118</v>
      </c>
      <c r="F1240" s="37">
        <v>2000</v>
      </c>
      <c r="G1240" s="37">
        <v>2000</v>
      </c>
      <c r="H1240" s="37">
        <v>0</v>
      </c>
      <c r="I1240" s="37">
        <v>0</v>
      </c>
      <c r="J1240" s="37">
        <v>0</v>
      </c>
      <c r="K1240" s="37">
        <v>0</v>
      </c>
      <c r="L1240" s="37">
        <v>0</v>
      </c>
      <c r="M1240" s="37">
        <v>0</v>
      </c>
      <c r="N1240" s="37">
        <v>0</v>
      </c>
    </row>
    <row r="1241" spans="1:14">
      <c r="A1241" s="22" t="s">
        <v>849</v>
      </c>
      <c r="B1241" s="22" t="s">
        <v>63</v>
      </c>
      <c r="C1241" s="22">
        <v>119004</v>
      </c>
      <c r="D1241" s="22">
        <v>500126</v>
      </c>
      <c r="E1241" s="22" t="str">
        <f t="shared" si="19"/>
        <v>119004500126</v>
      </c>
      <c r="F1241" s="37">
        <v>0</v>
      </c>
      <c r="G1241" s="37">
        <v>0</v>
      </c>
      <c r="H1241" s="37">
        <v>0</v>
      </c>
      <c r="I1241" s="37">
        <v>0</v>
      </c>
      <c r="J1241" s="37">
        <v>0</v>
      </c>
      <c r="K1241" s="37">
        <v>0</v>
      </c>
      <c r="L1241" s="37">
        <v>574.01</v>
      </c>
      <c r="M1241" s="37">
        <v>0</v>
      </c>
      <c r="N1241" s="37">
        <v>0</v>
      </c>
    </row>
    <row r="1242" spans="1:14">
      <c r="A1242" s="22" t="s">
        <v>850</v>
      </c>
      <c r="B1242" s="22" t="s">
        <v>823</v>
      </c>
      <c r="C1242" s="22">
        <v>119090</v>
      </c>
      <c r="D1242" s="22">
        <v>140015</v>
      </c>
      <c r="E1242" s="22" t="str">
        <f t="shared" si="19"/>
        <v>119090140015</v>
      </c>
      <c r="F1242" s="37">
        <v>0</v>
      </c>
      <c r="G1242" s="37">
        <v>0</v>
      </c>
      <c r="H1242" s="37">
        <v>0</v>
      </c>
      <c r="I1242" s="37">
        <v>0</v>
      </c>
      <c r="J1242" s="37">
        <v>0</v>
      </c>
      <c r="K1242" s="37">
        <v>0</v>
      </c>
      <c r="L1242" s="37">
        <v>2999.53</v>
      </c>
      <c r="M1242" s="37">
        <v>0</v>
      </c>
      <c r="N1242" s="37">
        <v>0</v>
      </c>
    </row>
    <row r="1243" spans="1:14">
      <c r="A1243" s="22" t="s">
        <v>850</v>
      </c>
      <c r="B1243" s="22" t="s">
        <v>220</v>
      </c>
      <c r="C1243" s="22">
        <v>119090</v>
      </c>
      <c r="D1243" s="22">
        <v>410004</v>
      </c>
      <c r="E1243" s="22" t="str">
        <f t="shared" si="19"/>
        <v>119090410004</v>
      </c>
      <c r="F1243" s="37">
        <v>0</v>
      </c>
      <c r="G1243" s="37">
        <v>0</v>
      </c>
      <c r="H1243" s="37">
        <v>0</v>
      </c>
      <c r="I1243" s="37">
        <v>0</v>
      </c>
      <c r="J1243" s="37">
        <v>0</v>
      </c>
      <c r="K1243" s="37">
        <v>0</v>
      </c>
      <c r="L1243" s="37">
        <v>9989.25</v>
      </c>
      <c r="M1243" s="37">
        <v>0</v>
      </c>
      <c r="N1243" s="37">
        <v>0</v>
      </c>
    </row>
    <row r="1244" spans="1:14">
      <c r="A1244" s="22" t="s">
        <v>850</v>
      </c>
      <c r="B1244" s="22" t="s">
        <v>221</v>
      </c>
      <c r="C1244" s="22">
        <v>119090</v>
      </c>
      <c r="D1244" s="22">
        <v>410005</v>
      </c>
      <c r="E1244" s="22" t="str">
        <f t="shared" si="19"/>
        <v>119090410005</v>
      </c>
      <c r="F1244" s="37">
        <v>0</v>
      </c>
      <c r="G1244" s="37">
        <v>0</v>
      </c>
      <c r="H1244" s="37">
        <v>0</v>
      </c>
      <c r="I1244" s="37">
        <v>0</v>
      </c>
      <c r="J1244" s="37">
        <v>0</v>
      </c>
      <c r="K1244" s="37">
        <v>0</v>
      </c>
      <c r="L1244" s="37">
        <v>3971.74</v>
      </c>
      <c r="M1244" s="37">
        <v>0</v>
      </c>
      <c r="N1244" s="37">
        <v>0</v>
      </c>
    </row>
    <row r="1245" spans="1:14">
      <c r="A1245" s="22" t="s">
        <v>850</v>
      </c>
      <c r="B1245" s="22" t="s">
        <v>229</v>
      </c>
      <c r="C1245" s="22">
        <v>119090</v>
      </c>
      <c r="D1245" s="22">
        <v>500104</v>
      </c>
      <c r="E1245" s="22" t="str">
        <f t="shared" si="19"/>
        <v>119090500104</v>
      </c>
      <c r="F1245" s="37">
        <v>0</v>
      </c>
      <c r="G1245" s="37">
        <v>0</v>
      </c>
      <c r="H1245" s="37">
        <v>0</v>
      </c>
      <c r="I1245" s="37">
        <v>0</v>
      </c>
      <c r="J1245" s="37">
        <v>0</v>
      </c>
      <c r="K1245" s="37">
        <v>7500</v>
      </c>
      <c r="L1245" s="37">
        <v>0</v>
      </c>
      <c r="M1245" s="37">
        <v>0</v>
      </c>
      <c r="N1245" s="37">
        <v>0</v>
      </c>
    </row>
    <row r="1246" spans="1:14">
      <c r="A1246" s="22" t="s">
        <v>851</v>
      </c>
      <c r="B1246" s="22" t="s">
        <v>194</v>
      </c>
      <c r="C1246" s="22">
        <v>119100</v>
      </c>
      <c r="D1246" s="22">
        <v>230050</v>
      </c>
      <c r="E1246" s="22" t="str">
        <f t="shared" si="19"/>
        <v>119100230050</v>
      </c>
      <c r="F1246" s="37">
        <v>15000</v>
      </c>
      <c r="G1246" s="37">
        <v>15000</v>
      </c>
      <c r="H1246" s="37">
        <v>0</v>
      </c>
      <c r="I1246" s="37">
        <v>0</v>
      </c>
      <c r="J1246" s="37">
        <v>0</v>
      </c>
      <c r="K1246" s="37">
        <v>4900</v>
      </c>
      <c r="L1246" s="37">
        <v>0</v>
      </c>
      <c r="M1246" s="37">
        <v>0</v>
      </c>
      <c r="N1246" s="37">
        <v>0</v>
      </c>
    </row>
    <row r="1247" spans="1:14">
      <c r="A1247" s="22" t="s">
        <v>851</v>
      </c>
      <c r="B1247" s="22" t="s">
        <v>229</v>
      </c>
      <c r="C1247" s="22">
        <v>119100</v>
      </c>
      <c r="D1247" s="22">
        <v>500104</v>
      </c>
      <c r="E1247" s="22" t="str">
        <f t="shared" si="19"/>
        <v>119100500104</v>
      </c>
      <c r="F1247" s="37">
        <v>66495</v>
      </c>
      <c r="G1247" s="37">
        <v>66495</v>
      </c>
      <c r="H1247" s="37">
        <v>0</v>
      </c>
      <c r="I1247" s="37">
        <v>0</v>
      </c>
      <c r="J1247" s="37">
        <v>0</v>
      </c>
      <c r="K1247" s="37">
        <v>0</v>
      </c>
      <c r="L1247" s="37">
        <v>0</v>
      </c>
      <c r="M1247" s="37">
        <v>0</v>
      </c>
      <c r="N1247" s="37">
        <v>0</v>
      </c>
    </row>
    <row r="1248" spans="1:14">
      <c r="A1248" s="22" t="s">
        <v>851</v>
      </c>
      <c r="B1248" s="22" t="s">
        <v>240</v>
      </c>
      <c r="C1248" s="22">
        <v>119100</v>
      </c>
      <c r="D1248" s="22">
        <v>500118</v>
      </c>
      <c r="E1248" s="22" t="str">
        <f t="shared" si="19"/>
        <v>119100500118</v>
      </c>
      <c r="F1248" s="37">
        <v>10000</v>
      </c>
      <c r="G1248" s="37">
        <v>10000</v>
      </c>
      <c r="H1248" s="37">
        <v>0</v>
      </c>
      <c r="I1248" s="37">
        <v>0</v>
      </c>
      <c r="J1248" s="37">
        <v>0</v>
      </c>
      <c r="K1248" s="37">
        <v>0</v>
      </c>
      <c r="L1248" s="37">
        <v>0</v>
      </c>
      <c r="M1248" s="37">
        <v>0</v>
      </c>
      <c r="N1248" s="37">
        <v>0</v>
      </c>
    </row>
    <row r="1249" spans="1:14">
      <c r="A1249" s="22" t="s">
        <v>152</v>
      </c>
      <c r="B1249" s="22" t="s">
        <v>823</v>
      </c>
      <c r="C1249" s="22">
        <v>198300</v>
      </c>
      <c r="D1249" s="22">
        <v>140015</v>
      </c>
      <c r="E1249" s="22" t="str">
        <f t="shared" si="19"/>
        <v>198300140015</v>
      </c>
      <c r="F1249" s="37">
        <v>0</v>
      </c>
      <c r="G1249" s="37">
        <v>0</v>
      </c>
      <c r="H1249" s="37">
        <v>0</v>
      </c>
      <c r="I1249" s="37">
        <v>0</v>
      </c>
      <c r="J1249" s="37">
        <v>0</v>
      </c>
      <c r="K1249" s="37">
        <v>0</v>
      </c>
      <c r="L1249" s="37">
        <v>0</v>
      </c>
      <c r="M1249" s="37">
        <v>0</v>
      </c>
      <c r="N1249" s="37">
        <v>568.4</v>
      </c>
    </row>
    <row r="1250" spans="1:14">
      <c r="A1250" s="22" t="s">
        <v>152</v>
      </c>
      <c r="B1250" s="22" t="s">
        <v>190</v>
      </c>
      <c r="C1250" s="22">
        <v>198300</v>
      </c>
      <c r="D1250" s="22">
        <v>230010</v>
      </c>
      <c r="E1250" s="22" t="str">
        <f t="shared" si="19"/>
        <v>198300230010</v>
      </c>
      <c r="F1250" s="37">
        <v>79187</v>
      </c>
      <c r="G1250" s="37">
        <v>79187</v>
      </c>
      <c r="H1250" s="37">
        <v>22409</v>
      </c>
      <c r="I1250" s="37">
        <v>22409</v>
      </c>
      <c r="J1250" s="37">
        <v>0</v>
      </c>
      <c r="K1250" s="37">
        <v>96327.93</v>
      </c>
      <c r="L1250" s="37">
        <v>108451.82</v>
      </c>
      <c r="M1250" s="37">
        <v>92389</v>
      </c>
      <c r="N1250" s="37">
        <v>77233.179999999993</v>
      </c>
    </row>
    <row r="1251" spans="1:14">
      <c r="A1251" s="22" t="s">
        <v>152</v>
      </c>
      <c r="B1251" s="22" t="s">
        <v>192</v>
      </c>
      <c r="C1251" s="22">
        <v>198300</v>
      </c>
      <c r="D1251" s="22">
        <v>230020</v>
      </c>
      <c r="E1251" s="22" t="str">
        <f t="shared" si="19"/>
        <v>198300230020</v>
      </c>
      <c r="F1251" s="37">
        <v>1500</v>
      </c>
      <c r="G1251" s="37">
        <v>1500</v>
      </c>
      <c r="H1251" s="37">
        <v>339.29</v>
      </c>
      <c r="I1251" s="37">
        <v>339.29</v>
      </c>
      <c r="J1251" s="37">
        <v>0</v>
      </c>
      <c r="K1251" s="37">
        <v>1460.79</v>
      </c>
      <c r="L1251" s="37">
        <v>0</v>
      </c>
      <c r="M1251" s="37">
        <v>0</v>
      </c>
      <c r="N1251" s="37">
        <v>0</v>
      </c>
    </row>
    <row r="1252" spans="1:14">
      <c r="A1252" s="22" t="s">
        <v>152</v>
      </c>
      <c r="B1252" s="22" t="s">
        <v>193</v>
      </c>
      <c r="C1252" s="22">
        <v>198300</v>
      </c>
      <c r="D1252" s="22">
        <v>230025</v>
      </c>
      <c r="E1252" s="22" t="str">
        <f t="shared" si="19"/>
        <v>198300230025</v>
      </c>
      <c r="F1252" s="37">
        <v>0</v>
      </c>
      <c r="G1252" s="37">
        <v>0</v>
      </c>
      <c r="H1252" s="37">
        <v>0</v>
      </c>
      <c r="I1252" s="37">
        <v>0</v>
      </c>
      <c r="J1252" s="37">
        <v>0</v>
      </c>
      <c r="K1252" s="37">
        <v>24516.5</v>
      </c>
      <c r="L1252" s="37">
        <v>22804.05</v>
      </c>
      <c r="M1252" s="37">
        <v>16407.29</v>
      </c>
      <c r="N1252" s="37">
        <v>36375.78</v>
      </c>
    </row>
    <row r="1253" spans="1:14">
      <c r="A1253" s="22" t="s">
        <v>152</v>
      </c>
      <c r="B1253" s="22" t="s">
        <v>194</v>
      </c>
      <c r="C1253" s="22">
        <v>198300</v>
      </c>
      <c r="D1253" s="22">
        <v>230050</v>
      </c>
      <c r="E1253" s="22" t="str">
        <f t="shared" si="19"/>
        <v>198300230050</v>
      </c>
      <c r="F1253" s="37">
        <v>4786</v>
      </c>
      <c r="G1253" s="37">
        <v>4786</v>
      </c>
      <c r="H1253" s="37">
        <v>5216.3100000000004</v>
      </c>
      <c r="I1253" s="37">
        <v>5216.3100000000004</v>
      </c>
      <c r="J1253" s="37">
        <v>0</v>
      </c>
      <c r="K1253" s="37">
        <v>2952.82</v>
      </c>
      <c r="L1253" s="37">
        <v>9702.86</v>
      </c>
      <c r="M1253" s="37">
        <v>32537.01</v>
      </c>
      <c r="N1253" s="37">
        <v>0</v>
      </c>
    </row>
    <row r="1254" spans="1:14">
      <c r="A1254" s="22" t="s">
        <v>152</v>
      </c>
      <c r="B1254" s="22" t="s">
        <v>218</v>
      </c>
      <c r="C1254" s="22">
        <v>198300</v>
      </c>
      <c r="D1254" s="22">
        <v>410001</v>
      </c>
      <c r="E1254" s="22" t="str">
        <f t="shared" si="19"/>
        <v>198300410001</v>
      </c>
      <c r="F1254" s="37">
        <v>0</v>
      </c>
      <c r="G1254" s="37">
        <v>0</v>
      </c>
      <c r="H1254" s="37">
        <v>0</v>
      </c>
      <c r="I1254" s="37">
        <v>0</v>
      </c>
      <c r="J1254" s="37">
        <v>0</v>
      </c>
      <c r="K1254" s="37">
        <v>0</v>
      </c>
      <c r="L1254" s="37">
        <v>31.95</v>
      </c>
      <c r="M1254" s="37">
        <v>0</v>
      </c>
      <c r="N1254" s="37">
        <v>0</v>
      </c>
    </row>
    <row r="1255" spans="1:14">
      <c r="A1255" s="22" t="s">
        <v>152</v>
      </c>
      <c r="B1255" s="22" t="s">
        <v>219</v>
      </c>
      <c r="C1255" s="22">
        <v>198300</v>
      </c>
      <c r="D1255" s="22">
        <v>410003</v>
      </c>
      <c r="E1255" s="22" t="str">
        <f t="shared" si="19"/>
        <v>198300410003</v>
      </c>
      <c r="F1255" s="37">
        <v>0</v>
      </c>
      <c r="G1255" s="37">
        <v>0</v>
      </c>
      <c r="H1255" s="37">
        <v>0</v>
      </c>
      <c r="I1255" s="37">
        <v>0</v>
      </c>
      <c r="J1255" s="37">
        <v>0</v>
      </c>
      <c r="K1255" s="37">
        <v>0</v>
      </c>
      <c r="L1255" s="37">
        <v>80</v>
      </c>
      <c r="M1255" s="37">
        <v>40</v>
      </c>
      <c r="N1255" s="37">
        <v>0</v>
      </c>
    </row>
    <row r="1256" spans="1:14">
      <c r="A1256" s="22" t="s">
        <v>152</v>
      </c>
      <c r="B1256" s="22" t="s">
        <v>220</v>
      </c>
      <c r="C1256" s="22">
        <v>198300</v>
      </c>
      <c r="D1256" s="22">
        <v>410004</v>
      </c>
      <c r="E1256" s="22" t="str">
        <f t="shared" si="19"/>
        <v>198300410004</v>
      </c>
      <c r="F1256" s="37">
        <v>32160</v>
      </c>
      <c r="G1256" s="37">
        <v>32160</v>
      </c>
      <c r="H1256" s="37">
        <v>9827.73</v>
      </c>
      <c r="I1256" s="37">
        <v>300.36</v>
      </c>
      <c r="J1256" s="37">
        <v>9527.3700000000008</v>
      </c>
      <c r="K1256" s="37">
        <v>14843.57</v>
      </c>
      <c r="L1256" s="37">
        <v>7172.63</v>
      </c>
      <c r="M1256" s="37">
        <v>3799.14</v>
      </c>
      <c r="N1256" s="37">
        <v>19206.09</v>
      </c>
    </row>
    <row r="1257" spans="1:14">
      <c r="A1257" s="22" t="s">
        <v>152</v>
      </c>
      <c r="B1257" s="22" t="s">
        <v>221</v>
      </c>
      <c r="C1257" s="22">
        <v>198300</v>
      </c>
      <c r="D1257" s="22">
        <v>410005</v>
      </c>
      <c r="E1257" s="22" t="str">
        <f t="shared" si="19"/>
        <v>198300410005</v>
      </c>
      <c r="F1257" s="37">
        <v>22000</v>
      </c>
      <c r="G1257" s="37">
        <v>22000</v>
      </c>
      <c r="H1257" s="37">
        <v>75.02</v>
      </c>
      <c r="I1257" s="37">
        <v>75.02</v>
      </c>
      <c r="J1257" s="37">
        <v>0</v>
      </c>
      <c r="K1257" s="37">
        <v>19495.61</v>
      </c>
      <c r="L1257" s="37">
        <v>15834.06</v>
      </c>
      <c r="M1257" s="37">
        <v>18673</v>
      </c>
      <c r="N1257" s="37">
        <v>0</v>
      </c>
    </row>
    <row r="1258" spans="1:14">
      <c r="A1258" s="22" t="s">
        <v>152</v>
      </c>
      <c r="B1258" s="22" t="s">
        <v>229</v>
      </c>
      <c r="C1258" s="22">
        <v>198300</v>
      </c>
      <c r="D1258" s="22">
        <v>500104</v>
      </c>
      <c r="E1258" s="22" t="str">
        <f t="shared" si="19"/>
        <v>198300500104</v>
      </c>
      <c r="F1258" s="37">
        <v>5572</v>
      </c>
      <c r="G1258" s="37">
        <v>5572</v>
      </c>
      <c r="H1258" s="37">
        <v>990</v>
      </c>
      <c r="I1258" s="37">
        <v>990</v>
      </c>
      <c r="J1258" s="37">
        <v>0</v>
      </c>
      <c r="K1258" s="37">
        <v>0</v>
      </c>
      <c r="L1258" s="37">
        <v>35</v>
      </c>
      <c r="M1258" s="37">
        <v>390</v>
      </c>
      <c r="N1258" s="37">
        <v>0</v>
      </c>
    </row>
    <row r="1259" spans="1:14">
      <c r="A1259" s="22" t="s">
        <v>152</v>
      </c>
      <c r="B1259" s="22" t="s">
        <v>231</v>
      </c>
      <c r="C1259" s="22">
        <v>198300</v>
      </c>
      <c r="D1259" s="22">
        <v>500107</v>
      </c>
      <c r="E1259" s="22" t="str">
        <f t="shared" si="19"/>
        <v>198300500107</v>
      </c>
      <c r="F1259" s="37">
        <v>1500</v>
      </c>
      <c r="G1259" s="37">
        <v>1500</v>
      </c>
      <c r="H1259" s="37">
        <v>0</v>
      </c>
      <c r="I1259" s="37">
        <v>0</v>
      </c>
      <c r="J1259" s="37">
        <v>0</v>
      </c>
      <c r="K1259" s="37">
        <v>1043</v>
      </c>
      <c r="L1259" s="37">
        <v>185</v>
      </c>
      <c r="M1259" s="37">
        <v>0</v>
      </c>
      <c r="N1259" s="37">
        <v>968</v>
      </c>
    </row>
    <row r="1260" spans="1:14">
      <c r="A1260" s="22" t="s">
        <v>152</v>
      </c>
      <c r="B1260" s="22" t="s">
        <v>239</v>
      </c>
      <c r="C1260" s="22">
        <v>198300</v>
      </c>
      <c r="D1260" s="22">
        <v>500117</v>
      </c>
      <c r="E1260" s="22" t="str">
        <f t="shared" si="19"/>
        <v>198300500117</v>
      </c>
      <c r="F1260" s="37">
        <v>1000</v>
      </c>
      <c r="G1260" s="37">
        <v>1000</v>
      </c>
      <c r="H1260" s="37">
        <v>0</v>
      </c>
      <c r="I1260" s="37">
        <v>0</v>
      </c>
      <c r="J1260" s="37">
        <v>0</v>
      </c>
      <c r="K1260" s="37">
        <v>0</v>
      </c>
      <c r="L1260" s="37">
        <v>139</v>
      </c>
      <c r="M1260" s="37">
        <v>0</v>
      </c>
      <c r="N1260" s="37">
        <v>0</v>
      </c>
    </row>
    <row r="1261" spans="1:14">
      <c r="A1261" s="22" t="s">
        <v>152</v>
      </c>
      <c r="B1261" s="22" t="s">
        <v>240</v>
      </c>
      <c r="C1261" s="22">
        <v>198300</v>
      </c>
      <c r="D1261" s="22">
        <v>500118</v>
      </c>
      <c r="E1261" s="22" t="str">
        <f t="shared" si="19"/>
        <v>198300500118</v>
      </c>
      <c r="F1261" s="37">
        <v>5400</v>
      </c>
      <c r="G1261" s="37">
        <v>5400</v>
      </c>
      <c r="H1261" s="37">
        <v>0</v>
      </c>
      <c r="I1261" s="37">
        <v>0</v>
      </c>
      <c r="J1261" s="37">
        <v>0</v>
      </c>
      <c r="K1261" s="37">
        <v>1723.09</v>
      </c>
      <c r="L1261" s="37">
        <v>1658.56</v>
      </c>
      <c r="M1261" s="37">
        <v>0</v>
      </c>
      <c r="N1261" s="37">
        <v>0</v>
      </c>
    </row>
    <row r="1262" spans="1:14">
      <c r="A1262" s="22" t="s">
        <v>152</v>
      </c>
      <c r="B1262" s="22" t="s">
        <v>82</v>
      </c>
      <c r="C1262" s="22">
        <v>198300</v>
      </c>
      <c r="D1262" s="22">
        <v>500122</v>
      </c>
      <c r="E1262" s="22" t="str">
        <f t="shared" si="19"/>
        <v>198300500122</v>
      </c>
      <c r="F1262" s="37">
        <v>923</v>
      </c>
      <c r="G1262" s="37">
        <v>923</v>
      </c>
      <c r="H1262" s="37">
        <v>168</v>
      </c>
      <c r="I1262" s="37">
        <v>168</v>
      </c>
      <c r="J1262" s="37">
        <v>0</v>
      </c>
      <c r="K1262" s="37">
        <v>1523.79</v>
      </c>
      <c r="L1262" s="37">
        <v>0</v>
      </c>
      <c r="M1262" s="37">
        <v>0</v>
      </c>
      <c r="N1262" s="37">
        <v>0</v>
      </c>
    </row>
    <row r="1263" spans="1:14">
      <c r="A1263" s="22" t="s">
        <v>152</v>
      </c>
      <c r="B1263" s="22" t="s">
        <v>67</v>
      </c>
      <c r="C1263" s="22">
        <v>198300</v>
      </c>
      <c r="D1263" s="22">
        <v>500137</v>
      </c>
      <c r="E1263" s="22" t="str">
        <f t="shared" si="19"/>
        <v>198300500137</v>
      </c>
      <c r="F1263" s="37">
        <v>0</v>
      </c>
      <c r="G1263" s="37">
        <v>0</v>
      </c>
      <c r="H1263" s="37">
        <v>0</v>
      </c>
      <c r="I1263" s="37">
        <v>0</v>
      </c>
      <c r="J1263" s="37">
        <v>0</v>
      </c>
      <c r="K1263" s="37">
        <v>0</v>
      </c>
      <c r="L1263" s="37">
        <v>0</v>
      </c>
      <c r="M1263" s="37">
        <v>823.5</v>
      </c>
      <c r="N1263" s="37">
        <v>0</v>
      </c>
    </row>
    <row r="1264" spans="1:14">
      <c r="A1264" s="22" t="s">
        <v>152</v>
      </c>
      <c r="B1264" s="22" t="s">
        <v>260</v>
      </c>
      <c r="C1264" s="22">
        <v>198300</v>
      </c>
      <c r="D1264" s="22">
        <v>640001</v>
      </c>
      <c r="E1264" s="22" t="str">
        <f t="shared" si="19"/>
        <v>198300640001</v>
      </c>
      <c r="F1264" s="37">
        <v>500</v>
      </c>
      <c r="G1264" s="37">
        <v>500</v>
      </c>
      <c r="H1264" s="37">
        <v>0</v>
      </c>
      <c r="I1264" s="37">
        <v>0</v>
      </c>
      <c r="J1264" s="37">
        <v>0</v>
      </c>
      <c r="K1264" s="37">
        <v>0</v>
      </c>
      <c r="L1264" s="37">
        <v>2537.52</v>
      </c>
      <c r="M1264" s="37">
        <v>0</v>
      </c>
      <c r="N1264" s="37">
        <v>0</v>
      </c>
    </row>
    <row r="1265" spans="1:14">
      <c r="A1265" s="22" t="s">
        <v>152</v>
      </c>
      <c r="B1265" s="22" t="s">
        <v>826</v>
      </c>
      <c r="C1265" s="22">
        <v>198300</v>
      </c>
      <c r="D1265" s="22">
        <v>730000</v>
      </c>
      <c r="E1265" s="22" t="str">
        <f t="shared" si="19"/>
        <v>198300730000</v>
      </c>
      <c r="F1265" s="37">
        <v>48532</v>
      </c>
      <c r="G1265" s="37">
        <v>48532</v>
      </c>
      <c r="H1265" s="37">
        <v>17940</v>
      </c>
      <c r="I1265" s="37">
        <v>17940</v>
      </c>
      <c r="J1265" s="37">
        <v>0</v>
      </c>
      <c r="K1265" s="37">
        <v>16040</v>
      </c>
      <c r="L1265" s="37">
        <v>0</v>
      </c>
      <c r="M1265" s="37">
        <v>0</v>
      </c>
      <c r="N1265" s="37">
        <v>0</v>
      </c>
    </row>
    <row r="1266" spans="1:14">
      <c r="A1266" s="22" t="s">
        <v>152</v>
      </c>
      <c r="B1266" s="22" t="s">
        <v>838</v>
      </c>
      <c r="C1266" s="22">
        <v>198300</v>
      </c>
      <c r="D1266" s="22">
        <v>760000</v>
      </c>
      <c r="E1266" s="22" t="str">
        <f t="shared" si="19"/>
        <v>198300760000</v>
      </c>
      <c r="F1266" s="37">
        <v>0</v>
      </c>
      <c r="G1266" s="37">
        <v>0</v>
      </c>
      <c r="H1266" s="37">
        <v>0</v>
      </c>
      <c r="I1266" s="37">
        <v>0</v>
      </c>
      <c r="J1266" s="37">
        <v>0</v>
      </c>
      <c r="K1266" s="37">
        <v>464</v>
      </c>
      <c r="L1266" s="37">
        <v>10776</v>
      </c>
      <c r="M1266" s="37">
        <v>9843.9</v>
      </c>
      <c r="N1266" s="37">
        <v>4048</v>
      </c>
    </row>
    <row r="1267" spans="1:14">
      <c r="A1267" s="22" t="s">
        <v>153</v>
      </c>
      <c r="B1267" s="22" t="s">
        <v>190</v>
      </c>
      <c r="C1267" s="22">
        <v>198301</v>
      </c>
      <c r="D1267" s="22">
        <v>230010</v>
      </c>
      <c r="E1267" s="22" t="str">
        <f t="shared" si="19"/>
        <v>198301230010</v>
      </c>
      <c r="F1267" s="37">
        <v>0</v>
      </c>
      <c r="G1267" s="37">
        <v>0</v>
      </c>
      <c r="H1267" s="37">
        <v>0</v>
      </c>
      <c r="I1267" s="37">
        <v>0</v>
      </c>
      <c r="J1267" s="37">
        <v>0</v>
      </c>
      <c r="K1267" s="37">
        <v>11850</v>
      </c>
      <c r="L1267" s="37">
        <v>0</v>
      </c>
      <c r="M1267" s="37">
        <v>0</v>
      </c>
      <c r="N1267" s="37">
        <v>0</v>
      </c>
    </row>
    <row r="1268" spans="1:14">
      <c r="A1268" s="22" t="s">
        <v>153</v>
      </c>
      <c r="B1268" s="22" t="s">
        <v>193</v>
      </c>
      <c r="C1268" s="22">
        <v>198301</v>
      </c>
      <c r="D1268" s="22">
        <v>230025</v>
      </c>
      <c r="E1268" s="22" t="str">
        <f t="shared" si="19"/>
        <v>198301230025</v>
      </c>
      <c r="F1268" s="37">
        <v>0</v>
      </c>
      <c r="G1268" s="37">
        <v>0</v>
      </c>
      <c r="H1268" s="37">
        <v>0</v>
      </c>
      <c r="I1268" s="37">
        <v>0</v>
      </c>
      <c r="J1268" s="37">
        <v>0</v>
      </c>
      <c r="K1268" s="37">
        <v>0</v>
      </c>
      <c r="L1268" s="37">
        <v>9984.7900000000009</v>
      </c>
      <c r="M1268" s="37">
        <v>0</v>
      </c>
      <c r="N1268" s="37">
        <v>0</v>
      </c>
    </row>
    <row r="1269" spans="1:14">
      <c r="A1269" s="22" t="s">
        <v>153</v>
      </c>
      <c r="B1269" s="22" t="s">
        <v>194</v>
      </c>
      <c r="C1269" s="22">
        <v>198301</v>
      </c>
      <c r="D1269" s="22">
        <v>230050</v>
      </c>
      <c r="E1269" s="22" t="str">
        <f t="shared" si="19"/>
        <v>198301230050</v>
      </c>
      <c r="F1269" s="37">
        <v>0</v>
      </c>
      <c r="G1269" s="37">
        <v>0</v>
      </c>
      <c r="H1269" s="37">
        <v>0</v>
      </c>
      <c r="I1269" s="37">
        <v>0</v>
      </c>
      <c r="J1269" s="37">
        <v>0</v>
      </c>
      <c r="K1269" s="37">
        <v>8506.2999999999993</v>
      </c>
      <c r="L1269" s="37">
        <v>0</v>
      </c>
      <c r="M1269" s="37">
        <v>0</v>
      </c>
      <c r="N1269" s="37">
        <v>0</v>
      </c>
    </row>
    <row r="1270" spans="1:14">
      <c r="A1270" s="22" t="s">
        <v>153</v>
      </c>
      <c r="B1270" s="22" t="s">
        <v>220</v>
      </c>
      <c r="C1270" s="22">
        <v>198301</v>
      </c>
      <c r="D1270" s="22">
        <v>410004</v>
      </c>
      <c r="E1270" s="22" t="str">
        <f t="shared" si="19"/>
        <v>198301410004</v>
      </c>
      <c r="F1270" s="37">
        <v>0</v>
      </c>
      <c r="G1270" s="37">
        <v>0</v>
      </c>
      <c r="H1270" s="37">
        <v>0</v>
      </c>
      <c r="I1270" s="37">
        <v>0</v>
      </c>
      <c r="J1270" s="37">
        <v>0</v>
      </c>
      <c r="K1270" s="37">
        <v>0</v>
      </c>
      <c r="L1270" s="37">
        <v>4074.69</v>
      </c>
      <c r="M1270" s="37">
        <v>2305.58</v>
      </c>
      <c r="N1270" s="37">
        <v>0</v>
      </c>
    </row>
    <row r="1271" spans="1:14">
      <c r="A1271" s="22" t="s">
        <v>153</v>
      </c>
      <c r="B1271" s="22" t="s">
        <v>229</v>
      </c>
      <c r="C1271" s="22">
        <v>198301</v>
      </c>
      <c r="D1271" s="22">
        <v>500104</v>
      </c>
      <c r="E1271" s="22" t="str">
        <f t="shared" si="19"/>
        <v>198301500104</v>
      </c>
      <c r="F1271" s="37">
        <v>0</v>
      </c>
      <c r="G1271" s="37">
        <v>0</v>
      </c>
      <c r="H1271" s="37">
        <v>0</v>
      </c>
      <c r="I1271" s="37">
        <v>0</v>
      </c>
      <c r="J1271" s="37">
        <v>0</v>
      </c>
      <c r="K1271" s="37">
        <v>0</v>
      </c>
      <c r="L1271" s="37">
        <v>920</v>
      </c>
      <c r="M1271" s="37">
        <v>1600</v>
      </c>
      <c r="N1271" s="37">
        <v>0</v>
      </c>
    </row>
    <row r="1272" spans="1:14">
      <c r="A1272" s="22" t="s">
        <v>153</v>
      </c>
      <c r="B1272" s="22" t="s">
        <v>231</v>
      </c>
      <c r="C1272" s="22">
        <v>198301</v>
      </c>
      <c r="D1272" s="22">
        <v>500107</v>
      </c>
      <c r="E1272" s="22" t="str">
        <f t="shared" si="19"/>
        <v>198301500107</v>
      </c>
      <c r="F1272" s="37">
        <v>0</v>
      </c>
      <c r="G1272" s="37">
        <v>0</v>
      </c>
      <c r="H1272" s="37">
        <v>0</v>
      </c>
      <c r="I1272" s="37">
        <v>0</v>
      </c>
      <c r="J1272" s="37">
        <v>0</v>
      </c>
      <c r="K1272" s="37">
        <v>0</v>
      </c>
      <c r="L1272" s="37">
        <v>2420</v>
      </c>
      <c r="M1272" s="37">
        <v>0</v>
      </c>
      <c r="N1272" s="37">
        <v>0</v>
      </c>
    </row>
    <row r="1273" spans="1:14">
      <c r="A1273" s="22" t="s">
        <v>153</v>
      </c>
      <c r="B1273" s="22" t="s">
        <v>240</v>
      </c>
      <c r="C1273" s="22">
        <v>198301</v>
      </c>
      <c r="D1273" s="22">
        <v>500118</v>
      </c>
      <c r="E1273" s="22" t="str">
        <f t="shared" si="19"/>
        <v>198301500118</v>
      </c>
      <c r="F1273" s="37">
        <v>0</v>
      </c>
      <c r="G1273" s="37">
        <v>0</v>
      </c>
      <c r="H1273" s="37">
        <v>0</v>
      </c>
      <c r="I1273" s="37">
        <v>0</v>
      </c>
      <c r="J1273" s="37">
        <v>0</v>
      </c>
      <c r="K1273" s="37">
        <v>0</v>
      </c>
      <c r="L1273" s="37">
        <v>417.75</v>
      </c>
      <c r="M1273" s="37">
        <v>1754.79</v>
      </c>
      <c r="N1273" s="37">
        <v>0</v>
      </c>
    </row>
  </sheetData>
  <sheetProtection algorithmName="SHA-512" hashValue="f3uCbPawMOwQ6wF1WI/U1n23cjASCy1fLiM6jmTnPLvodHpJQS7ngiz5t3U8GxI1mspxUND8k9A4q+sFHhtiYQ==" saltValue="94GrR0ij7u8gJf2NEmyXOg==" spinCount="100000" sheet="1" objects="1" scenarios="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General Instructions</vt:lpstr>
      <vt:lpstr>BUDGET2020-2021</vt:lpstr>
      <vt:lpstr>BudgetNotes</vt:lpstr>
      <vt:lpstr>Organization</vt:lpstr>
      <vt:lpstr>TOPS</vt:lpstr>
      <vt:lpstr>Account</vt:lpstr>
      <vt:lpstr>Responsibility</vt:lpstr>
      <vt:lpstr>PriorYR</vt:lpstr>
    </vt:vector>
  </TitlesOfParts>
  <Company>West Valley College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pat_fenton</dc:creator>
  <cp:lastModifiedBy>JPFenton</cp:lastModifiedBy>
  <cp:lastPrinted>2017-03-08T22:49:58Z</cp:lastPrinted>
  <dcterms:created xsi:type="dcterms:W3CDTF">2013-02-26T21:39:55Z</dcterms:created>
  <dcterms:modified xsi:type="dcterms:W3CDTF">2019-10-18T17:24:49Z</dcterms:modified>
</cp:coreProperties>
</file>